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9"/>
  <workbookPr/>
  <mc:AlternateContent xmlns:mc="http://schemas.openxmlformats.org/markup-compatibility/2006">
    <mc:Choice Requires="x15">
      <x15ac:absPath xmlns:x15ac="http://schemas.microsoft.com/office/spreadsheetml/2010/11/ac" url="\\Svfas03\fs03\8001_水道局業務課\10_業務係\！共有\disk\中井\メール\【1_31〆】公営企業に係る経営比較分析表（令和３年度決算）の分析等について（依頼）\【経営比較分析表】2021_292087_46_010\"/>
    </mc:Choice>
  </mc:AlternateContent>
  <xr:revisionPtr revIDLastSave="0" documentId="13_ncr:1_{ECD79F1F-B9AD-4B52-A972-4B5A6C62AE16}" xr6:coauthVersionLast="36" xr6:coauthVersionMax="36" xr10:uidLastSave="{00000000-0000-0000-0000-000000000000}"/>
  <workbookProtection workbookAlgorithmName="SHA-512" workbookHashValue="oWHC1eQFzNUUSjg/89t2jwtPyjn80VymUN5rXyJZzKXcWg12IkEeGXZpekKtpEmqx2ffoYnQdGWA5DFNVipQkg==" workbookSaltValue="ikkMge4yjU0SHFXOefehiA==" workbookSpinCount="100000" lockStructure="1"/>
  <bookViews>
    <workbookView xWindow="0" yWindow="0" windowWidth="15360" windowHeight="7635"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T6" i="5"/>
  <c r="BB8" i="4" s="1"/>
  <c r="S6" i="5"/>
  <c r="R6" i="5"/>
  <c r="AL8" i="4" s="1"/>
  <c r="Q6" i="5"/>
  <c r="W10" i="4" s="1"/>
  <c r="P6" i="5"/>
  <c r="P10" i="4" s="1"/>
  <c r="O6" i="5"/>
  <c r="N6" i="5"/>
  <c r="B10" i="4" s="1"/>
  <c r="M6" i="5"/>
  <c r="L6" i="5"/>
  <c r="K6" i="5"/>
  <c r="J6" i="5"/>
  <c r="I8" i="4" s="1"/>
  <c r="I6" i="5"/>
  <c r="B8" i="4" s="1"/>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H85" i="4"/>
  <c r="BB10" i="4"/>
  <c r="AT10" i="4"/>
  <c r="AL10" i="4"/>
  <c r="I10" i="4"/>
  <c r="AT8" i="4"/>
  <c r="AD8" i="4"/>
  <c r="W8" i="4"/>
  <c r="P8" i="4"/>
</calcChain>
</file>

<file path=xl/sharedStrings.xml><?xml version="1.0" encoding="utf-8"?>
<sst xmlns="http://schemas.openxmlformats.org/spreadsheetml/2006/main" count="228" uniqueCount="113">
  <si>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</si>
  <si>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</si>
  <si>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</si>
  <si>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</si>
  <si>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</si>
  <si>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</si>
  <si>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</si>
  <si>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</si>
  <si>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</si>
  <si>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</si>
  <si>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</si>
  <si>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</si>
  <si>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</si>
  <si>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</si>
  <si>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</si>
  <si>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</si>
  <si>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</si>
  <si>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</si>
  <si>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</si>
  <si>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</si>
  <si>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</si>
  <si>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</si>
  <si>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</si>
  <si>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</si>
  <si>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</si>
  <si>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</si>
  <si>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</si>
  <si>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</si>
  <si>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</si>
  <si>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</si>
  <si>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</si>
  <si>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</si>
  <si>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</si>
  <si>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</si>
  <si>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</si>
  <si>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</si>
  <si>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</si>
  <si>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</si>
  <si>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</si>
  <si>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</si>
  <si>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</si>
  <si>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</si>
  <si>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</si>
  <si>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</si>
  <si>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</si>
  <si>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</si>
  <si>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</si>
  <si>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</si>
  <si>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</si>
  <si>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</si>
  <si>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</si>
  <si>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</si>
  <si>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</si>
  <si>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</si>
  <si>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</si>
  <si>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</si>
  <si>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</si>
  <si>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</si>
  <si>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</si>
  <si>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</si>
  <si>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</si>
  <si>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</si>
  <si>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</si>
  <si>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</si>
  <si>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</si>
  <si>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</si>
  <si>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</si>
  <si>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</si>
  <si>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</si>
  <si>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</si>
  <si>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</si>
  <si>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</si>
  <si>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</si>
  <si>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</si>
  <si>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</si>
  <si>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</si>
  <si>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</si>
  <si>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</si>
  <si>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</si>
  <si>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</si>
  <si>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</si>
  <si>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</si>
  <si>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</si>
  <si>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</si>
  <si>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</si>
  <si>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</si>
  <si>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</si>
  <si>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</si>
  <si>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</si>
  <si>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</si>
  <si>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</si>
  <si>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</si>
  <si>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</si>
  <si>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奈良県　御所市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</si>
  <si>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</si>
  <si>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</si>
  <si>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</si>
  <si>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</si>
  <si>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</si>
  <si>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</si>
  <si>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</si>
  <si>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</si>
  <si>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</si>
  <si>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</si>
  <si>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</si>
  <si>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</si>
  <si>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</si>
  <si>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</si>
  <si>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</si>
  <si>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</si>
  <si>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有形固定資産減価償却率は上昇傾向にあるものの、企業債を活用した積極的な管路更新により、類似団体と比べて管路経年化率は低い数値となっており、管路更新率は高い水準を維持できている。
　県営水道100%受水を計画しているため、浄水施設についての更新費用は今後不要となる見込みである。県域水道一体化構想の配水施設の縮減により理想とすべきアセットマネジメントに近い計画を立てることが可能になっている。</t>
    <rPh sb="1" eb="12">
      <t>ユウケイコテイシサンゲンカショウキャクリツ</t>
    </rPh>
    <rPh sb="13" eb="17">
      <t>ジョウショウケイコウ</t>
    </rPh>
    <rPh sb="24" eb="27">
      <t>キギョウサイ</t>
    </rPh>
    <rPh sb="28" eb="30">
      <t>カツヨウ</t>
    </rPh>
    <rPh sb="32" eb="35">
      <t>セッキョクテキ</t>
    </rPh>
    <rPh sb="36" eb="40">
      <t>カンロコウシン</t>
    </rPh>
    <rPh sb="44" eb="46">
      <t>ルイジ</t>
    </rPh>
    <rPh sb="46" eb="48">
      <t>ダンタイ</t>
    </rPh>
    <rPh sb="49" eb="50">
      <t>クラ</t>
    </rPh>
    <rPh sb="52" eb="58">
      <t>カンロケイネンカリツ</t>
    </rPh>
    <rPh sb="59" eb="60">
      <t>ヒク</t>
    </rPh>
    <rPh sb="61" eb="63">
      <t>スウチ</t>
    </rPh>
    <rPh sb="70" eb="75">
      <t>カンロコウシンリツ</t>
    </rPh>
    <rPh sb="76" eb="77">
      <t>タカ</t>
    </rPh>
    <rPh sb="78" eb="80">
      <t>スイジュン</t>
    </rPh>
    <rPh sb="81" eb="83">
      <t>イジ</t>
    </rPh>
    <rPh sb="139" eb="146">
      <t>ケンイキスイドウイッタイカ</t>
    </rPh>
    <rPh sb="146" eb="148">
      <t>コウソウ</t>
    </rPh>
    <rPh sb="154" eb="156">
      <t>シュクゲン</t>
    </rPh>
    <rPh sb="159" eb="161">
      <t>リソウ</t>
    </rPh>
    <rPh sb="176" eb="177">
      <t>チカ</t>
    </rPh>
    <rPh sb="178" eb="180">
      <t>ケイカク</t>
    </rPh>
    <rPh sb="181" eb="182">
      <t>タ</t>
    </rPh>
    <rPh sb="187" eb="189">
      <t>カノウ</t>
    </rPh>
    <phoneticPr fontId="4"/>
  </si>
  <si>
    <t>　持続的に安定した水を供給するため、今後も管路の更新は必要不可欠なものである。中でも基幹管路や広域避難所への配水管更新は最優先と位置付けているため、今後も計画的に管路更新を継続していく計画をしている。
　令和7年度には奈良県域水道一体化による企業団への事業統合構想があることを踏まえ、費用削減等経営改善に取り組んでいく。</t>
    <rPh sb="74" eb="76">
      <t>コンゴ</t>
    </rPh>
    <rPh sb="77" eb="80">
      <t>ケイカクテキ</t>
    </rPh>
    <rPh sb="81" eb="85">
      <t>カンロコウシン</t>
    </rPh>
    <rPh sb="86" eb="88">
      <t>ケイゾク</t>
    </rPh>
    <rPh sb="92" eb="94">
      <t>ケイカク</t>
    </rPh>
    <rPh sb="102" eb="104">
      <t>レイワ</t>
    </rPh>
    <rPh sb="105" eb="107">
      <t>ネンド</t>
    </rPh>
    <rPh sb="109" eb="118">
      <t>ナラケンイキスイドウイッタイカ</t>
    </rPh>
    <rPh sb="121" eb="124">
      <t>キギョウダン</t>
    </rPh>
    <rPh sb="126" eb="128">
      <t>ジギョウ</t>
    </rPh>
    <rPh sb="128" eb="130">
      <t>トウゴウ</t>
    </rPh>
    <rPh sb="130" eb="132">
      <t>コウソウ</t>
    </rPh>
    <rPh sb="138" eb="139">
      <t>フ</t>
    </rPh>
    <rPh sb="142" eb="146">
      <t>ヒヨウサクゲン</t>
    </rPh>
    <rPh sb="146" eb="147">
      <t>トウ</t>
    </rPh>
    <phoneticPr fontId="4"/>
  </si>
  <si>
    <t>　経常収益における協力金の大幅な減少により、流動比率が低下、経常収支比率においては100％を下回ることとなった。企業債残高対給水収益比率は、令和2年度に実施した新型コロナウイルスに係る上水道基本料金の減免を令和3年度には実施しなかったため、大幅に低下した。本市は、人口密度が低く、山間部が多いという地理的要因から給水原価は高くなっている。人口および使用水量の減少により給水収益は減少傾向にあり増加は見込めない。奈良県域水道一体化構想による施設の最適化、ダウンサイジングにより施設更新費用を圧縮し、経営を改善していく。施設利用率については類似団体と比較して高い水準にあるものの、有収率は下降傾向にあるため、漏水等の発生抑制、早期発見に努めていく。</t>
    <rPh sb="1" eb="5">
      <t>ケイジョウシュウエキ</t>
    </rPh>
    <rPh sb="9" eb="12">
      <t>キョウリョクキン</t>
    </rPh>
    <rPh sb="13" eb="15">
      <t>オオハバ</t>
    </rPh>
    <rPh sb="16" eb="18">
      <t>ゲンショウ</t>
    </rPh>
    <rPh sb="22" eb="26">
      <t>リュウドウヒリツ</t>
    </rPh>
    <rPh sb="27" eb="29">
      <t>テイカ</t>
    </rPh>
    <rPh sb="30" eb="36">
      <t>ケイジョウシュウシヒリツ</t>
    </rPh>
    <rPh sb="46" eb="48">
      <t>シタマワ</t>
    </rPh>
    <rPh sb="70" eb="72">
      <t>レイワ</t>
    </rPh>
    <rPh sb="73" eb="75">
      <t>ネンド</t>
    </rPh>
    <rPh sb="76" eb="78">
      <t>ジッシ</t>
    </rPh>
    <rPh sb="80" eb="82">
      <t>シンガタ</t>
    </rPh>
    <rPh sb="90" eb="91">
      <t>カカワ</t>
    </rPh>
    <rPh sb="92" eb="99">
      <t>ジョウスイドウキホンリョウキン</t>
    </rPh>
    <rPh sb="100" eb="102">
      <t>ゲンメン</t>
    </rPh>
    <rPh sb="103" eb="105">
      <t>レイワ</t>
    </rPh>
    <rPh sb="106" eb="108">
      <t>ネンド</t>
    </rPh>
    <rPh sb="110" eb="112">
      <t>ジッシ</t>
    </rPh>
    <rPh sb="120" eb="122">
      <t>オオハバ</t>
    </rPh>
    <rPh sb="123" eb="125">
      <t>テイカ</t>
    </rPh>
    <rPh sb="128" eb="130">
      <t>ホンシ</t>
    </rPh>
    <rPh sb="156" eb="160">
      <t>キュウスイゲンカ</t>
    </rPh>
    <rPh sb="161" eb="162">
      <t>タカ</t>
    </rPh>
    <rPh sb="189" eb="193">
      <t>ゲンショウケイコウ</t>
    </rPh>
    <rPh sb="196" eb="198">
      <t>ゾウカ</t>
    </rPh>
    <rPh sb="199" eb="201">
      <t>ミコ</t>
    </rPh>
    <rPh sb="205" eb="214">
      <t>ナラケンイキスイドウイッタイカ</t>
    </rPh>
    <rPh sb="214" eb="216">
      <t>コウソウ</t>
    </rPh>
    <rPh sb="219" eb="221">
      <t>シセツ</t>
    </rPh>
    <rPh sb="222" eb="225">
      <t>サイテキカ</t>
    </rPh>
    <rPh sb="237" eb="243">
      <t>シセツコウシンヒヨウ</t>
    </rPh>
    <rPh sb="244" eb="246">
      <t>アッシュク</t>
    </rPh>
    <rPh sb="248" eb="250">
      <t>ケイエイ</t>
    </rPh>
    <rPh sb="251" eb="253">
      <t>カイゼン</t>
    </rPh>
    <rPh sb="258" eb="263">
      <t>シセツリヨウリツ</t>
    </rPh>
    <rPh sb="268" eb="272">
      <t>ルイジダンタイ</t>
    </rPh>
    <rPh sb="273" eb="275">
      <t>ヒカク</t>
    </rPh>
    <rPh sb="277" eb="278">
      <t>タカ</t>
    </rPh>
    <rPh sb="279" eb="281">
      <t>スイジュン</t>
    </rPh>
    <rPh sb="288" eb="291">
      <t>ユウシュウリツ</t>
    </rPh>
    <rPh sb="292" eb="296">
      <t>カコウケイコウ</t>
    </rPh>
    <rPh sb="302" eb="305">
      <t>ロウスイトウ</t>
    </rPh>
    <rPh sb="306" eb="310">
      <t>ハッセイヨクセイ</t>
    </rPh>
    <rPh sb="311" eb="315">
      <t>ソウキハッケン</t>
    </rPh>
    <rPh sb="316" eb="317">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</si>
</sst>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2.5</c:v>
                </c:pt>
                <c:pt idx="1">
                  <c:v>1.95</c:v>
                </c:pt>
                <c:pt idx="2">
                  <c:v>0.93</c:v>
                </c:pt>
                <c:pt idx="3">
                  <c:v>1.65</c:v>
                </c:pt>
                <c:pt idx="4">
                  <c:v>0.93</c:v>
                </c:pt>
              </c:numCache>
            </c:numRef>
          </c:val>
          <c:extLst>
            <c:ext xmlns:c16="http://schemas.microsoft.com/office/drawing/2014/chart" uri="{C3380CC4-5D6E-409C-BE32-E72D297353CC}">
              <c16:uniqueId val="{00000000-92BA-47B1-A1CF-80769F559C0E}"/>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0.54</c:v>
                </c:pt>
                <c:pt idx="1">
                  <c:v>0.5</c:v>
                </c:pt>
                <c:pt idx="2">
                  <c:v>0.52</c:v>
                </c:pt>
                <c:pt idx="3">
                  <c:v>0.53</c:v>
                </c:pt>
                <c:pt idx="4">
                  <c:v>0.48</c:v>
                </c:pt>
              </c:numCache>
            </c:numRef>
          </c:val>
          <c:smooth val="0"/>
          <c:extLst>
            <c:ext xmlns:c16="http://schemas.microsoft.com/office/drawing/2014/chart" uri="{C3380CC4-5D6E-409C-BE32-E72D297353CC}">
              <c16:uniqueId val="{00000001-92BA-47B1-A1CF-80769F559C0E}"/>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73.59</c:v>
                </c:pt>
                <c:pt idx="1">
                  <c:v>75.849999999999994</c:v>
                </c:pt>
                <c:pt idx="2">
                  <c:v>74.44</c:v>
                </c:pt>
                <c:pt idx="3">
                  <c:v>75.5</c:v>
                </c:pt>
                <c:pt idx="4">
                  <c:v>76.400000000000006</c:v>
                </c:pt>
              </c:numCache>
            </c:numRef>
          </c:val>
          <c:extLst>
            <c:ext xmlns:c16="http://schemas.microsoft.com/office/drawing/2014/chart" uri="{C3380CC4-5D6E-409C-BE32-E72D297353CC}">
              <c16:uniqueId val="{00000000-F737-4144-823D-71C36AD69262}"/>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55.63</c:v>
                </c:pt>
                <c:pt idx="1">
                  <c:v>55.03</c:v>
                </c:pt>
                <c:pt idx="2">
                  <c:v>55.14</c:v>
                </c:pt>
                <c:pt idx="3">
                  <c:v>55.89</c:v>
                </c:pt>
                <c:pt idx="4">
                  <c:v>55.72</c:v>
                </c:pt>
              </c:numCache>
            </c:numRef>
          </c:val>
          <c:smooth val="0"/>
          <c:extLst>
            <c:ext xmlns:c16="http://schemas.microsoft.com/office/drawing/2014/chart" uri="{C3380CC4-5D6E-409C-BE32-E72D297353CC}">
              <c16:uniqueId val="{00000001-F737-4144-823D-71C36AD69262}"/>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87.88</c:v>
                </c:pt>
                <c:pt idx="1">
                  <c:v>84.2</c:v>
                </c:pt>
                <c:pt idx="2">
                  <c:v>85.26</c:v>
                </c:pt>
                <c:pt idx="3">
                  <c:v>83.11</c:v>
                </c:pt>
                <c:pt idx="4">
                  <c:v>81.59</c:v>
                </c:pt>
              </c:numCache>
            </c:numRef>
          </c:val>
          <c:extLst>
            <c:ext xmlns:c16="http://schemas.microsoft.com/office/drawing/2014/chart" uri="{C3380CC4-5D6E-409C-BE32-E72D297353CC}">
              <c16:uniqueId val="{00000000-D763-434C-96E1-75A79BEF0E2C}"/>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82.04</c:v>
                </c:pt>
                <c:pt idx="1">
                  <c:v>81.900000000000006</c:v>
                </c:pt>
                <c:pt idx="2">
                  <c:v>81.39</c:v>
                </c:pt>
                <c:pt idx="3">
                  <c:v>81.27</c:v>
                </c:pt>
                <c:pt idx="4">
                  <c:v>81.260000000000005</c:v>
                </c:pt>
              </c:numCache>
            </c:numRef>
          </c:val>
          <c:smooth val="0"/>
          <c:extLst>
            <c:ext xmlns:c16="http://schemas.microsoft.com/office/drawing/2014/chart" uri="{C3380CC4-5D6E-409C-BE32-E72D297353CC}">
              <c16:uniqueId val="{00000001-D763-434C-96E1-75A79BEF0E2C}"/>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108.48</c:v>
                </c:pt>
                <c:pt idx="1">
                  <c:v>102.94</c:v>
                </c:pt>
                <c:pt idx="2">
                  <c:v>104.96</c:v>
                </c:pt>
                <c:pt idx="3">
                  <c:v>109.21</c:v>
                </c:pt>
                <c:pt idx="4">
                  <c:v>91.3</c:v>
                </c:pt>
              </c:numCache>
            </c:numRef>
          </c:val>
          <c:extLst>
            <c:ext xmlns:c16="http://schemas.microsoft.com/office/drawing/2014/chart" uri="{C3380CC4-5D6E-409C-BE32-E72D297353CC}">
              <c16:uniqueId val="{00000000-5260-4850-8E7D-FA0EF4BD4B2A}"/>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110.05</c:v>
                </c:pt>
                <c:pt idx="1">
                  <c:v>108.87</c:v>
                </c:pt>
                <c:pt idx="2">
                  <c:v>108.61</c:v>
                </c:pt>
                <c:pt idx="3">
                  <c:v>108.35</c:v>
                </c:pt>
                <c:pt idx="4">
                  <c:v>108.84</c:v>
                </c:pt>
              </c:numCache>
            </c:numRef>
          </c:val>
          <c:smooth val="0"/>
          <c:extLst>
            <c:ext xmlns:c16="http://schemas.microsoft.com/office/drawing/2014/chart" uri="{C3380CC4-5D6E-409C-BE32-E72D297353CC}">
              <c16:uniqueId val="{00000001-5260-4850-8E7D-FA0EF4BD4B2A}"/>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43.08</c:v>
                </c:pt>
                <c:pt idx="1">
                  <c:v>44.37</c:v>
                </c:pt>
                <c:pt idx="2">
                  <c:v>45.98</c:v>
                </c:pt>
                <c:pt idx="3">
                  <c:v>47.14</c:v>
                </c:pt>
                <c:pt idx="4">
                  <c:v>48.54</c:v>
                </c:pt>
              </c:numCache>
            </c:numRef>
          </c:val>
          <c:extLst>
            <c:ext xmlns:c16="http://schemas.microsoft.com/office/drawing/2014/chart" uri="{C3380CC4-5D6E-409C-BE32-E72D297353CC}">
              <c16:uniqueId val="{00000000-9351-475E-9A9A-18F77B5B9752}"/>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48.05</c:v>
                </c:pt>
                <c:pt idx="1">
                  <c:v>48.87</c:v>
                </c:pt>
                <c:pt idx="2">
                  <c:v>49.92</c:v>
                </c:pt>
                <c:pt idx="3">
                  <c:v>50.63</c:v>
                </c:pt>
                <c:pt idx="4">
                  <c:v>51.29</c:v>
                </c:pt>
              </c:numCache>
            </c:numRef>
          </c:val>
          <c:smooth val="0"/>
          <c:extLst>
            <c:ext xmlns:c16="http://schemas.microsoft.com/office/drawing/2014/chart" uri="{C3380CC4-5D6E-409C-BE32-E72D297353CC}">
              <c16:uniqueId val="{00000001-9351-475E-9A9A-18F77B5B9752}"/>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9.64</c:v>
                </c:pt>
                <c:pt idx="1">
                  <c:v>10.54</c:v>
                </c:pt>
                <c:pt idx="2">
                  <c:v>11.63</c:v>
                </c:pt>
                <c:pt idx="3">
                  <c:v>9.7200000000000006</c:v>
                </c:pt>
                <c:pt idx="4">
                  <c:v>9.5299999999999994</c:v>
                </c:pt>
              </c:numCache>
            </c:numRef>
          </c:val>
          <c:extLst>
            <c:ext xmlns:c16="http://schemas.microsoft.com/office/drawing/2014/chart" uri="{C3380CC4-5D6E-409C-BE32-E72D297353CC}">
              <c16:uniqueId val="{00000000-7F6B-43BA-880C-AC99F071BD1E}"/>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13.39</c:v>
                </c:pt>
                <c:pt idx="1">
                  <c:v>14.85</c:v>
                </c:pt>
                <c:pt idx="2">
                  <c:v>16.88</c:v>
                </c:pt>
                <c:pt idx="3">
                  <c:v>18.28</c:v>
                </c:pt>
                <c:pt idx="4">
                  <c:v>19.61</c:v>
                </c:pt>
              </c:numCache>
            </c:numRef>
          </c:val>
          <c:smooth val="0"/>
          <c:extLst>
            <c:ext xmlns:c16="http://schemas.microsoft.com/office/drawing/2014/chart" uri="{C3380CC4-5D6E-409C-BE32-E72D297353CC}">
              <c16:uniqueId val="{00000001-7F6B-43BA-880C-AC99F071BD1E}"/>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245-46E3-B541-CB3C08E0D547}"/>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2.64</c:v>
                </c:pt>
                <c:pt idx="1">
                  <c:v>3.16</c:v>
                </c:pt>
                <c:pt idx="2">
                  <c:v>3.59</c:v>
                </c:pt>
                <c:pt idx="3">
                  <c:v>3.98</c:v>
                </c:pt>
                <c:pt idx="4">
                  <c:v>6.02</c:v>
                </c:pt>
              </c:numCache>
            </c:numRef>
          </c:val>
          <c:smooth val="0"/>
          <c:extLst>
            <c:ext xmlns:c16="http://schemas.microsoft.com/office/drawing/2014/chart" uri="{C3380CC4-5D6E-409C-BE32-E72D297353CC}">
              <c16:uniqueId val="{00000001-2245-46E3-B541-CB3C08E0D547}"/>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278.51</c:v>
                </c:pt>
                <c:pt idx="1">
                  <c:v>255.75</c:v>
                </c:pt>
                <c:pt idx="2">
                  <c:v>236.53</c:v>
                </c:pt>
                <c:pt idx="3">
                  <c:v>228.54</c:v>
                </c:pt>
                <c:pt idx="4">
                  <c:v>180.7</c:v>
                </c:pt>
              </c:numCache>
            </c:numRef>
          </c:val>
          <c:extLst>
            <c:ext xmlns:c16="http://schemas.microsoft.com/office/drawing/2014/chart" uri="{C3380CC4-5D6E-409C-BE32-E72D297353CC}">
              <c16:uniqueId val="{00000000-1BDB-4EBD-961F-D168724B8235}"/>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359.47</c:v>
                </c:pt>
                <c:pt idx="1">
                  <c:v>369.69</c:v>
                </c:pt>
                <c:pt idx="2">
                  <c:v>379.08</c:v>
                </c:pt>
                <c:pt idx="3">
                  <c:v>367.55</c:v>
                </c:pt>
                <c:pt idx="4">
                  <c:v>378.56</c:v>
                </c:pt>
              </c:numCache>
            </c:numRef>
          </c:val>
          <c:smooth val="0"/>
          <c:extLst>
            <c:ext xmlns:c16="http://schemas.microsoft.com/office/drawing/2014/chart" uri="{C3380CC4-5D6E-409C-BE32-E72D297353CC}">
              <c16:uniqueId val="{00000001-1BDB-4EBD-961F-D168724B8235}"/>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397.84</c:v>
                </c:pt>
                <c:pt idx="1">
                  <c:v>392</c:v>
                </c:pt>
                <c:pt idx="2">
                  <c:v>373.83</c:v>
                </c:pt>
                <c:pt idx="3">
                  <c:v>424.79</c:v>
                </c:pt>
                <c:pt idx="4">
                  <c:v>361.51</c:v>
                </c:pt>
              </c:numCache>
            </c:numRef>
          </c:val>
          <c:extLst>
            <c:ext xmlns:c16="http://schemas.microsoft.com/office/drawing/2014/chart" uri="{C3380CC4-5D6E-409C-BE32-E72D297353CC}">
              <c16:uniqueId val="{00000000-A56F-4E53-A3D5-86713E717783}"/>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401.79</c:v>
                </c:pt>
                <c:pt idx="1">
                  <c:v>402.99</c:v>
                </c:pt>
                <c:pt idx="2">
                  <c:v>398.98</c:v>
                </c:pt>
                <c:pt idx="3">
                  <c:v>418.68</c:v>
                </c:pt>
                <c:pt idx="4">
                  <c:v>395.68</c:v>
                </c:pt>
              </c:numCache>
            </c:numRef>
          </c:val>
          <c:smooth val="0"/>
          <c:extLst>
            <c:ext xmlns:c16="http://schemas.microsoft.com/office/drawing/2014/chart" uri="{C3380CC4-5D6E-409C-BE32-E72D297353CC}">
              <c16:uniqueId val="{00000001-A56F-4E53-A3D5-86713E717783}"/>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79.84</c:v>
                </c:pt>
                <c:pt idx="1">
                  <c:v>76.22</c:v>
                </c:pt>
                <c:pt idx="2">
                  <c:v>78.33</c:v>
                </c:pt>
                <c:pt idx="3">
                  <c:v>69.78</c:v>
                </c:pt>
                <c:pt idx="4">
                  <c:v>80.209999999999994</c:v>
                </c:pt>
              </c:numCache>
            </c:numRef>
          </c:val>
          <c:extLst>
            <c:ext xmlns:c16="http://schemas.microsoft.com/office/drawing/2014/chart" uri="{C3380CC4-5D6E-409C-BE32-E72D297353CC}">
              <c16:uniqueId val="{00000000-5455-4503-AFE6-4101D34CE5F0}"/>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100.12</c:v>
                </c:pt>
                <c:pt idx="1">
                  <c:v>98.66</c:v>
                </c:pt>
                <c:pt idx="2">
                  <c:v>98.64</c:v>
                </c:pt>
                <c:pt idx="3">
                  <c:v>94.78</c:v>
                </c:pt>
                <c:pt idx="4">
                  <c:v>97.59</c:v>
                </c:pt>
              </c:numCache>
            </c:numRef>
          </c:val>
          <c:smooth val="0"/>
          <c:extLst>
            <c:ext xmlns:c16="http://schemas.microsoft.com/office/drawing/2014/chart" uri="{C3380CC4-5D6E-409C-BE32-E72D297353CC}">
              <c16:uniqueId val="{00000001-5455-4503-AFE6-4101D34CE5F0}"/>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271.64999999999998</c:v>
                </c:pt>
                <c:pt idx="1">
                  <c:v>285.93</c:v>
                </c:pt>
                <c:pt idx="2">
                  <c:v>279.19</c:v>
                </c:pt>
                <c:pt idx="3">
                  <c:v>268.62</c:v>
                </c:pt>
                <c:pt idx="4">
                  <c:v>272.68</c:v>
                </c:pt>
              </c:numCache>
            </c:numRef>
          </c:val>
          <c:extLst>
            <c:ext xmlns:c16="http://schemas.microsoft.com/office/drawing/2014/chart" uri="{C3380CC4-5D6E-409C-BE32-E72D297353CC}">
              <c16:uniqueId val="{00000000-3263-4C34-8775-2E200C10AA39}"/>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174.97</c:v>
                </c:pt>
                <c:pt idx="1">
                  <c:v>178.59</c:v>
                </c:pt>
                <c:pt idx="2">
                  <c:v>178.92</c:v>
                </c:pt>
                <c:pt idx="3">
                  <c:v>181.3</c:v>
                </c:pt>
                <c:pt idx="4">
                  <c:v>181.71</c:v>
                </c:pt>
              </c:numCache>
            </c:numRef>
          </c:val>
          <c:smooth val="0"/>
          <c:extLst>
            <c:ext xmlns:c16="http://schemas.microsoft.com/office/drawing/2014/chart" uri="{C3380CC4-5D6E-409C-BE32-E72D297353CC}">
              <c16:uniqueId val="{00000001-3263-4C34-8775-2E200C10AA39}"/>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P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奈良県　御所市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A6</v>
      </c>
      <c r="X8" s="44"/>
      <c r="Y8" s="44"/>
      <c r="Z8" s="44"/>
      <c r="AA8" s="44"/>
      <c r="AB8" s="44"/>
      <c r="AC8" s="44"/>
      <c r="AD8" s="44" t="str">
        <f>データ!$M$6</f>
        <v>非設置</v>
      </c>
      <c r="AE8" s="44"/>
      <c r="AF8" s="44"/>
      <c r="AG8" s="44"/>
      <c r="AH8" s="44"/>
      <c r="AI8" s="44"/>
      <c r="AJ8" s="44"/>
      <c r="AK8" s="2"/>
      <c r="AL8" s="45">
        <f>データ!$R$6</f>
        <v>24515</v>
      </c>
      <c r="AM8" s="45"/>
      <c r="AN8" s="45"/>
      <c r="AO8" s="45"/>
      <c r="AP8" s="45"/>
      <c r="AQ8" s="45"/>
      <c r="AR8" s="45"/>
      <c r="AS8" s="45"/>
      <c r="AT8" s="46">
        <f>データ!$S$6</f>
        <v>60.58</v>
      </c>
      <c r="AU8" s="47"/>
      <c r="AV8" s="47"/>
      <c r="AW8" s="47"/>
      <c r="AX8" s="47"/>
      <c r="AY8" s="47"/>
      <c r="AZ8" s="47"/>
      <c r="BA8" s="47"/>
      <c r="BB8" s="48">
        <f>データ!$T$6</f>
        <v>404.67</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67.48</v>
      </c>
      <c r="J10" s="47"/>
      <c r="K10" s="47"/>
      <c r="L10" s="47"/>
      <c r="M10" s="47"/>
      <c r="N10" s="47"/>
      <c r="O10" s="81"/>
      <c r="P10" s="48">
        <f>データ!$P$6</f>
        <v>94.42</v>
      </c>
      <c r="Q10" s="48"/>
      <c r="R10" s="48"/>
      <c r="S10" s="48"/>
      <c r="T10" s="48"/>
      <c r="U10" s="48"/>
      <c r="V10" s="48"/>
      <c r="W10" s="45">
        <f>データ!$Q$6</f>
        <v>3835</v>
      </c>
      <c r="X10" s="45"/>
      <c r="Y10" s="45"/>
      <c r="Z10" s="45"/>
      <c r="AA10" s="45"/>
      <c r="AB10" s="45"/>
      <c r="AC10" s="45"/>
      <c r="AD10" s="2"/>
      <c r="AE10" s="2"/>
      <c r="AF10" s="2"/>
      <c r="AG10" s="2"/>
      <c r="AH10" s="2"/>
      <c r="AI10" s="2"/>
      <c r="AJ10" s="2"/>
      <c r="AK10" s="2"/>
      <c r="AL10" s="45">
        <f>データ!$U$6</f>
        <v>22980</v>
      </c>
      <c r="AM10" s="45"/>
      <c r="AN10" s="45"/>
      <c r="AO10" s="45"/>
      <c r="AP10" s="45"/>
      <c r="AQ10" s="45"/>
      <c r="AR10" s="45"/>
      <c r="AS10" s="45"/>
      <c r="AT10" s="46">
        <f>データ!$V$6</f>
        <v>50.83</v>
      </c>
      <c r="AU10" s="47"/>
      <c r="AV10" s="47"/>
      <c r="AW10" s="47"/>
      <c r="AX10" s="47"/>
      <c r="AY10" s="47"/>
      <c r="AZ10" s="47"/>
      <c r="BA10" s="47"/>
      <c r="BB10" s="48">
        <f>データ!$W$6</f>
        <v>452.1</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112</v>
      </c>
      <c r="BM16" s="58"/>
      <c r="BN16" s="58"/>
      <c r="BO16" s="58"/>
      <c r="BP16" s="58"/>
      <c r="BQ16" s="58"/>
      <c r="BR16" s="58"/>
      <c r="BS16" s="58"/>
      <c r="BT16" s="58"/>
      <c r="BU16" s="58"/>
      <c r="BV16" s="58"/>
      <c r="BW16" s="58"/>
      <c r="BX16" s="58"/>
      <c r="BY16" s="58"/>
      <c r="BZ16" s="5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110</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111</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Pi27lP9n05s21xJ5Ax/MGe1dK03DS+YUsuWYkCvghlDx/Yl/qI7c6JH+Tm8x/RnZ8yhnYisg+ziThmRF0St3Jg==" saltValue="sNLSCo8YcxYAahRogMp5Gg=="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292087</v>
      </c>
      <c r="D6" s="20">
        <f t="shared" si="3"/>
        <v>46</v>
      </c>
      <c r="E6" s="20">
        <f t="shared" si="3"/>
        <v>1</v>
      </c>
      <c r="F6" s="20">
        <f t="shared" si="3"/>
        <v>0</v>
      </c>
      <c r="G6" s="20">
        <f t="shared" si="3"/>
        <v>1</v>
      </c>
      <c r="H6" s="20" t="str">
        <f t="shared" si="3"/>
        <v>奈良県　御所市</v>
      </c>
      <c r="I6" s="20" t="str">
        <f t="shared" si="3"/>
        <v>法適用</v>
      </c>
      <c r="J6" s="20" t="str">
        <f t="shared" si="3"/>
        <v>水道事業</v>
      </c>
      <c r="K6" s="20" t="str">
        <f t="shared" si="3"/>
        <v>末端給水事業</v>
      </c>
      <c r="L6" s="20" t="str">
        <f t="shared" si="3"/>
        <v>A6</v>
      </c>
      <c r="M6" s="20" t="str">
        <f t="shared" si="3"/>
        <v>非設置</v>
      </c>
      <c r="N6" s="21" t="str">
        <f t="shared" si="3"/>
        <v>-</v>
      </c>
      <c r="O6" s="21">
        <f t="shared" si="3"/>
        <v>67.48</v>
      </c>
      <c r="P6" s="21">
        <f t="shared" si="3"/>
        <v>94.42</v>
      </c>
      <c r="Q6" s="21">
        <f t="shared" si="3"/>
        <v>3835</v>
      </c>
      <c r="R6" s="21">
        <f t="shared" si="3"/>
        <v>24515</v>
      </c>
      <c r="S6" s="21">
        <f t="shared" si="3"/>
        <v>60.58</v>
      </c>
      <c r="T6" s="21">
        <f t="shared" si="3"/>
        <v>404.67</v>
      </c>
      <c r="U6" s="21">
        <f t="shared" si="3"/>
        <v>22980</v>
      </c>
      <c r="V6" s="21">
        <f t="shared" si="3"/>
        <v>50.83</v>
      </c>
      <c r="W6" s="21">
        <f t="shared" si="3"/>
        <v>452.1</v>
      </c>
      <c r="X6" s="22">
        <f>IF(X7="",NA(),X7)</f>
        <v>108.48</v>
      </c>
      <c r="Y6" s="22">
        <f t="shared" ref="Y6:AG6" si="4">IF(Y7="",NA(),Y7)</f>
        <v>102.94</v>
      </c>
      <c r="Z6" s="22">
        <f t="shared" si="4"/>
        <v>104.96</v>
      </c>
      <c r="AA6" s="22">
        <f t="shared" si="4"/>
        <v>109.21</v>
      </c>
      <c r="AB6" s="22">
        <f t="shared" si="4"/>
        <v>91.3</v>
      </c>
      <c r="AC6" s="22">
        <f t="shared" si="4"/>
        <v>110.05</v>
      </c>
      <c r="AD6" s="22">
        <f t="shared" si="4"/>
        <v>108.87</v>
      </c>
      <c r="AE6" s="22">
        <f t="shared" si="4"/>
        <v>108.61</v>
      </c>
      <c r="AF6" s="22">
        <f t="shared" si="4"/>
        <v>108.35</v>
      </c>
      <c r="AG6" s="22">
        <f t="shared" si="4"/>
        <v>108.84</v>
      </c>
      <c r="AH6" s="21" t="str">
        <f>IF(AH7="","",IF(AH7="-","【-】","【"&amp;SUBSTITUTE(TEXT(AH7,"#,##0.00"),"-","△")&amp;"】"))</f>
        <v>【111.39】</v>
      </c>
      <c r="AI6" s="21">
        <f>IF(AI7="",NA(),AI7)</f>
        <v>0</v>
      </c>
      <c r="AJ6" s="21">
        <f t="shared" ref="AJ6:AR6" si="5">IF(AJ7="",NA(),AJ7)</f>
        <v>0</v>
      </c>
      <c r="AK6" s="21">
        <f t="shared" si="5"/>
        <v>0</v>
      </c>
      <c r="AL6" s="21">
        <f t="shared" si="5"/>
        <v>0</v>
      </c>
      <c r="AM6" s="21">
        <f t="shared" si="5"/>
        <v>0</v>
      </c>
      <c r="AN6" s="22">
        <f t="shared" si="5"/>
        <v>2.64</v>
      </c>
      <c r="AO6" s="22">
        <f t="shared" si="5"/>
        <v>3.16</v>
      </c>
      <c r="AP6" s="22">
        <f t="shared" si="5"/>
        <v>3.59</v>
      </c>
      <c r="AQ6" s="22">
        <f t="shared" si="5"/>
        <v>3.98</v>
      </c>
      <c r="AR6" s="22">
        <f t="shared" si="5"/>
        <v>6.02</v>
      </c>
      <c r="AS6" s="21" t="str">
        <f>IF(AS7="","",IF(AS7="-","【-】","【"&amp;SUBSTITUTE(TEXT(AS7,"#,##0.00"),"-","△")&amp;"】"))</f>
        <v>【1.30】</v>
      </c>
      <c r="AT6" s="22">
        <f>IF(AT7="",NA(),AT7)</f>
        <v>278.51</v>
      </c>
      <c r="AU6" s="22">
        <f t="shared" ref="AU6:BC6" si="6">IF(AU7="",NA(),AU7)</f>
        <v>255.75</v>
      </c>
      <c r="AV6" s="22">
        <f t="shared" si="6"/>
        <v>236.53</v>
      </c>
      <c r="AW6" s="22">
        <f t="shared" si="6"/>
        <v>228.54</v>
      </c>
      <c r="AX6" s="22">
        <f t="shared" si="6"/>
        <v>180.7</v>
      </c>
      <c r="AY6" s="22">
        <f t="shared" si="6"/>
        <v>359.47</v>
      </c>
      <c r="AZ6" s="22">
        <f t="shared" si="6"/>
        <v>369.69</v>
      </c>
      <c r="BA6" s="22">
        <f t="shared" si="6"/>
        <v>379.08</v>
      </c>
      <c r="BB6" s="22">
        <f t="shared" si="6"/>
        <v>367.55</v>
      </c>
      <c r="BC6" s="22">
        <f t="shared" si="6"/>
        <v>378.56</v>
      </c>
      <c r="BD6" s="21" t="str">
        <f>IF(BD7="","",IF(BD7="-","【-】","【"&amp;SUBSTITUTE(TEXT(BD7,"#,##0.00"),"-","△")&amp;"】"))</f>
        <v>【261.51】</v>
      </c>
      <c r="BE6" s="22">
        <f>IF(BE7="",NA(),BE7)</f>
        <v>397.84</v>
      </c>
      <c r="BF6" s="22">
        <f t="shared" ref="BF6:BN6" si="7">IF(BF7="",NA(),BF7)</f>
        <v>392</v>
      </c>
      <c r="BG6" s="22">
        <f t="shared" si="7"/>
        <v>373.83</v>
      </c>
      <c r="BH6" s="22">
        <f t="shared" si="7"/>
        <v>424.79</v>
      </c>
      <c r="BI6" s="22">
        <f t="shared" si="7"/>
        <v>361.51</v>
      </c>
      <c r="BJ6" s="22">
        <f t="shared" si="7"/>
        <v>401.79</v>
      </c>
      <c r="BK6" s="22">
        <f t="shared" si="7"/>
        <v>402.99</v>
      </c>
      <c r="BL6" s="22">
        <f t="shared" si="7"/>
        <v>398.98</v>
      </c>
      <c r="BM6" s="22">
        <f t="shared" si="7"/>
        <v>418.68</v>
      </c>
      <c r="BN6" s="22">
        <f t="shared" si="7"/>
        <v>395.68</v>
      </c>
      <c r="BO6" s="21" t="str">
        <f>IF(BO7="","",IF(BO7="-","【-】","【"&amp;SUBSTITUTE(TEXT(BO7,"#,##0.00"),"-","△")&amp;"】"))</f>
        <v>【265.16】</v>
      </c>
      <c r="BP6" s="22">
        <f>IF(BP7="",NA(),BP7)</f>
        <v>79.84</v>
      </c>
      <c r="BQ6" s="22">
        <f t="shared" ref="BQ6:BY6" si="8">IF(BQ7="",NA(),BQ7)</f>
        <v>76.22</v>
      </c>
      <c r="BR6" s="22">
        <f t="shared" si="8"/>
        <v>78.33</v>
      </c>
      <c r="BS6" s="22">
        <f t="shared" si="8"/>
        <v>69.78</v>
      </c>
      <c r="BT6" s="22">
        <f t="shared" si="8"/>
        <v>80.209999999999994</v>
      </c>
      <c r="BU6" s="22">
        <f t="shared" si="8"/>
        <v>100.12</v>
      </c>
      <c r="BV6" s="22">
        <f t="shared" si="8"/>
        <v>98.66</v>
      </c>
      <c r="BW6" s="22">
        <f t="shared" si="8"/>
        <v>98.64</v>
      </c>
      <c r="BX6" s="22">
        <f t="shared" si="8"/>
        <v>94.78</v>
      </c>
      <c r="BY6" s="22">
        <f t="shared" si="8"/>
        <v>97.59</v>
      </c>
      <c r="BZ6" s="21" t="str">
        <f>IF(BZ7="","",IF(BZ7="-","【-】","【"&amp;SUBSTITUTE(TEXT(BZ7,"#,##0.00"),"-","△")&amp;"】"))</f>
        <v>【102.35】</v>
      </c>
      <c r="CA6" s="22">
        <f>IF(CA7="",NA(),CA7)</f>
        <v>271.64999999999998</v>
      </c>
      <c r="CB6" s="22">
        <f t="shared" ref="CB6:CJ6" si="9">IF(CB7="",NA(),CB7)</f>
        <v>285.93</v>
      </c>
      <c r="CC6" s="22">
        <f t="shared" si="9"/>
        <v>279.19</v>
      </c>
      <c r="CD6" s="22">
        <f t="shared" si="9"/>
        <v>268.62</v>
      </c>
      <c r="CE6" s="22">
        <f t="shared" si="9"/>
        <v>272.68</v>
      </c>
      <c r="CF6" s="22">
        <f t="shared" si="9"/>
        <v>174.97</v>
      </c>
      <c r="CG6" s="22">
        <f t="shared" si="9"/>
        <v>178.59</v>
      </c>
      <c r="CH6" s="22">
        <f t="shared" si="9"/>
        <v>178.92</v>
      </c>
      <c r="CI6" s="22">
        <f t="shared" si="9"/>
        <v>181.3</v>
      </c>
      <c r="CJ6" s="22">
        <f t="shared" si="9"/>
        <v>181.71</v>
      </c>
      <c r="CK6" s="21" t="str">
        <f>IF(CK7="","",IF(CK7="-","【-】","【"&amp;SUBSTITUTE(TEXT(CK7,"#,##0.00"),"-","△")&amp;"】"))</f>
        <v>【167.74】</v>
      </c>
      <c r="CL6" s="22">
        <f>IF(CL7="",NA(),CL7)</f>
        <v>73.59</v>
      </c>
      <c r="CM6" s="22">
        <f t="shared" ref="CM6:CU6" si="10">IF(CM7="",NA(),CM7)</f>
        <v>75.849999999999994</v>
      </c>
      <c r="CN6" s="22">
        <f t="shared" si="10"/>
        <v>74.44</v>
      </c>
      <c r="CO6" s="22">
        <f t="shared" si="10"/>
        <v>75.5</v>
      </c>
      <c r="CP6" s="22">
        <f t="shared" si="10"/>
        <v>76.400000000000006</v>
      </c>
      <c r="CQ6" s="22">
        <f t="shared" si="10"/>
        <v>55.63</v>
      </c>
      <c r="CR6" s="22">
        <f t="shared" si="10"/>
        <v>55.03</v>
      </c>
      <c r="CS6" s="22">
        <f t="shared" si="10"/>
        <v>55.14</v>
      </c>
      <c r="CT6" s="22">
        <f t="shared" si="10"/>
        <v>55.89</v>
      </c>
      <c r="CU6" s="22">
        <f t="shared" si="10"/>
        <v>55.72</v>
      </c>
      <c r="CV6" s="21" t="str">
        <f>IF(CV7="","",IF(CV7="-","【-】","【"&amp;SUBSTITUTE(TEXT(CV7,"#,##0.00"),"-","△")&amp;"】"))</f>
        <v>【60.29】</v>
      </c>
      <c r="CW6" s="22">
        <f>IF(CW7="",NA(),CW7)</f>
        <v>87.88</v>
      </c>
      <c r="CX6" s="22">
        <f t="shared" ref="CX6:DF6" si="11">IF(CX7="",NA(),CX7)</f>
        <v>84.2</v>
      </c>
      <c r="CY6" s="22">
        <f t="shared" si="11"/>
        <v>85.26</v>
      </c>
      <c r="CZ6" s="22">
        <f t="shared" si="11"/>
        <v>83.11</v>
      </c>
      <c r="DA6" s="22">
        <f t="shared" si="11"/>
        <v>81.59</v>
      </c>
      <c r="DB6" s="22">
        <f t="shared" si="11"/>
        <v>82.04</v>
      </c>
      <c r="DC6" s="22">
        <f t="shared" si="11"/>
        <v>81.900000000000006</v>
      </c>
      <c r="DD6" s="22">
        <f t="shared" si="11"/>
        <v>81.39</v>
      </c>
      <c r="DE6" s="22">
        <f t="shared" si="11"/>
        <v>81.27</v>
      </c>
      <c r="DF6" s="22">
        <f t="shared" si="11"/>
        <v>81.260000000000005</v>
      </c>
      <c r="DG6" s="21" t="str">
        <f>IF(DG7="","",IF(DG7="-","【-】","【"&amp;SUBSTITUTE(TEXT(DG7,"#,##0.00"),"-","△")&amp;"】"))</f>
        <v>【90.12】</v>
      </c>
      <c r="DH6" s="22">
        <f>IF(DH7="",NA(),DH7)</f>
        <v>43.08</v>
      </c>
      <c r="DI6" s="22">
        <f t="shared" ref="DI6:DQ6" si="12">IF(DI7="",NA(),DI7)</f>
        <v>44.37</v>
      </c>
      <c r="DJ6" s="22">
        <f t="shared" si="12"/>
        <v>45.98</v>
      </c>
      <c r="DK6" s="22">
        <f t="shared" si="12"/>
        <v>47.14</v>
      </c>
      <c r="DL6" s="22">
        <f t="shared" si="12"/>
        <v>48.54</v>
      </c>
      <c r="DM6" s="22">
        <f t="shared" si="12"/>
        <v>48.05</v>
      </c>
      <c r="DN6" s="22">
        <f t="shared" si="12"/>
        <v>48.87</v>
      </c>
      <c r="DO6" s="22">
        <f t="shared" si="12"/>
        <v>49.92</v>
      </c>
      <c r="DP6" s="22">
        <f t="shared" si="12"/>
        <v>50.63</v>
      </c>
      <c r="DQ6" s="22">
        <f t="shared" si="12"/>
        <v>51.29</v>
      </c>
      <c r="DR6" s="21" t="str">
        <f>IF(DR7="","",IF(DR7="-","【-】","【"&amp;SUBSTITUTE(TEXT(DR7,"#,##0.00"),"-","△")&amp;"】"))</f>
        <v>【50.88】</v>
      </c>
      <c r="DS6" s="22">
        <f>IF(DS7="",NA(),DS7)</f>
        <v>9.64</v>
      </c>
      <c r="DT6" s="22">
        <f t="shared" ref="DT6:EB6" si="13">IF(DT7="",NA(),DT7)</f>
        <v>10.54</v>
      </c>
      <c r="DU6" s="22">
        <f t="shared" si="13"/>
        <v>11.63</v>
      </c>
      <c r="DV6" s="22">
        <f t="shared" si="13"/>
        <v>9.7200000000000006</v>
      </c>
      <c r="DW6" s="22">
        <f t="shared" si="13"/>
        <v>9.5299999999999994</v>
      </c>
      <c r="DX6" s="22">
        <f t="shared" si="13"/>
        <v>13.39</v>
      </c>
      <c r="DY6" s="22">
        <f t="shared" si="13"/>
        <v>14.85</v>
      </c>
      <c r="DZ6" s="22">
        <f t="shared" si="13"/>
        <v>16.88</v>
      </c>
      <c r="EA6" s="22">
        <f t="shared" si="13"/>
        <v>18.28</v>
      </c>
      <c r="EB6" s="22">
        <f t="shared" si="13"/>
        <v>19.61</v>
      </c>
      <c r="EC6" s="21" t="str">
        <f>IF(EC7="","",IF(EC7="-","【-】","【"&amp;SUBSTITUTE(TEXT(EC7,"#,##0.00"),"-","△")&amp;"】"))</f>
        <v>【22.30】</v>
      </c>
      <c r="ED6" s="22">
        <f>IF(ED7="",NA(),ED7)</f>
        <v>2.5</v>
      </c>
      <c r="EE6" s="22">
        <f t="shared" ref="EE6:EM6" si="14">IF(EE7="",NA(),EE7)</f>
        <v>1.95</v>
      </c>
      <c r="EF6" s="22">
        <f t="shared" si="14"/>
        <v>0.93</v>
      </c>
      <c r="EG6" s="22">
        <f t="shared" si="14"/>
        <v>1.65</v>
      </c>
      <c r="EH6" s="22">
        <f t="shared" si="14"/>
        <v>0.93</v>
      </c>
      <c r="EI6" s="22">
        <f t="shared" si="14"/>
        <v>0.54</v>
      </c>
      <c r="EJ6" s="22">
        <f t="shared" si="14"/>
        <v>0.5</v>
      </c>
      <c r="EK6" s="22">
        <f t="shared" si="14"/>
        <v>0.52</v>
      </c>
      <c r="EL6" s="22">
        <f t="shared" si="14"/>
        <v>0.53</v>
      </c>
      <c r="EM6" s="22">
        <f t="shared" si="14"/>
        <v>0.48</v>
      </c>
      <c r="EN6" s="21" t="str">
        <f>IF(EN7="","",IF(EN7="-","【-】","【"&amp;SUBSTITUTE(TEXT(EN7,"#,##0.00"),"-","△")&amp;"】"))</f>
        <v>【0.66】</v>
      </c>
    </row>
    <row r="7" spans="1:144" s="23" customFormat="1" x14ac:dyDescent="0.15">
      <c r="A7" s="15"/>
      <c r="B7" s="24">
        <v>2021</v>
      </c>
      <c r="C7" s="24">
        <v>292087</v>
      </c>
      <c r="D7" s="24">
        <v>46</v>
      </c>
      <c r="E7" s="24">
        <v>1</v>
      </c>
      <c r="F7" s="24">
        <v>0</v>
      </c>
      <c r="G7" s="24">
        <v>1</v>
      </c>
      <c r="H7" s="24" t="s">
        <v>93</v>
      </c>
      <c r="I7" s="24" t="s">
        <v>94</v>
      </c>
      <c r="J7" s="24" t="s">
        <v>95</v>
      </c>
      <c r="K7" s="24" t="s">
        <v>96</v>
      </c>
      <c r="L7" s="24" t="s">
        <v>97</v>
      </c>
      <c r="M7" s="24" t="s">
        <v>98</v>
      </c>
      <c r="N7" s="25" t="s">
        <v>99</v>
      </c>
      <c r="O7" s="25">
        <v>67.48</v>
      </c>
      <c r="P7" s="25">
        <v>94.42</v>
      </c>
      <c r="Q7" s="25">
        <v>3835</v>
      </c>
      <c r="R7" s="25">
        <v>24515</v>
      </c>
      <c r="S7" s="25">
        <v>60.58</v>
      </c>
      <c r="T7" s="25">
        <v>404.67</v>
      </c>
      <c r="U7" s="25">
        <v>22980</v>
      </c>
      <c r="V7" s="25">
        <v>50.83</v>
      </c>
      <c r="W7" s="25">
        <v>452.1</v>
      </c>
      <c r="X7" s="25">
        <v>108.48</v>
      </c>
      <c r="Y7" s="25">
        <v>102.94</v>
      </c>
      <c r="Z7" s="25">
        <v>104.96</v>
      </c>
      <c r="AA7" s="25">
        <v>109.21</v>
      </c>
      <c r="AB7" s="25">
        <v>91.3</v>
      </c>
      <c r="AC7" s="25">
        <v>110.05</v>
      </c>
      <c r="AD7" s="25">
        <v>108.87</v>
      </c>
      <c r="AE7" s="25">
        <v>108.61</v>
      </c>
      <c r="AF7" s="25">
        <v>108.35</v>
      </c>
      <c r="AG7" s="25">
        <v>108.84</v>
      </c>
      <c r="AH7" s="25">
        <v>111.39</v>
      </c>
      <c r="AI7" s="25">
        <v>0</v>
      </c>
      <c r="AJ7" s="25">
        <v>0</v>
      </c>
      <c r="AK7" s="25">
        <v>0</v>
      </c>
      <c r="AL7" s="25">
        <v>0</v>
      </c>
      <c r="AM7" s="25">
        <v>0</v>
      </c>
      <c r="AN7" s="25">
        <v>2.64</v>
      </c>
      <c r="AO7" s="25">
        <v>3.16</v>
      </c>
      <c r="AP7" s="25">
        <v>3.59</v>
      </c>
      <c r="AQ7" s="25">
        <v>3.98</v>
      </c>
      <c r="AR7" s="25">
        <v>6.02</v>
      </c>
      <c r="AS7" s="25">
        <v>1.3</v>
      </c>
      <c r="AT7" s="25">
        <v>278.51</v>
      </c>
      <c r="AU7" s="25">
        <v>255.75</v>
      </c>
      <c r="AV7" s="25">
        <v>236.53</v>
      </c>
      <c r="AW7" s="25">
        <v>228.54</v>
      </c>
      <c r="AX7" s="25">
        <v>180.7</v>
      </c>
      <c r="AY7" s="25">
        <v>359.47</v>
      </c>
      <c r="AZ7" s="25">
        <v>369.69</v>
      </c>
      <c r="BA7" s="25">
        <v>379.08</v>
      </c>
      <c r="BB7" s="25">
        <v>367.55</v>
      </c>
      <c r="BC7" s="25">
        <v>378.56</v>
      </c>
      <c r="BD7" s="25">
        <v>261.51</v>
      </c>
      <c r="BE7" s="25">
        <v>397.84</v>
      </c>
      <c r="BF7" s="25">
        <v>392</v>
      </c>
      <c r="BG7" s="25">
        <v>373.83</v>
      </c>
      <c r="BH7" s="25">
        <v>424.79</v>
      </c>
      <c r="BI7" s="25">
        <v>361.51</v>
      </c>
      <c r="BJ7" s="25">
        <v>401.79</v>
      </c>
      <c r="BK7" s="25">
        <v>402.99</v>
      </c>
      <c r="BL7" s="25">
        <v>398.98</v>
      </c>
      <c r="BM7" s="25">
        <v>418.68</v>
      </c>
      <c r="BN7" s="25">
        <v>395.68</v>
      </c>
      <c r="BO7" s="25">
        <v>265.16000000000003</v>
      </c>
      <c r="BP7" s="25">
        <v>79.84</v>
      </c>
      <c r="BQ7" s="25">
        <v>76.22</v>
      </c>
      <c r="BR7" s="25">
        <v>78.33</v>
      </c>
      <c r="BS7" s="25">
        <v>69.78</v>
      </c>
      <c r="BT7" s="25">
        <v>80.209999999999994</v>
      </c>
      <c r="BU7" s="25">
        <v>100.12</v>
      </c>
      <c r="BV7" s="25">
        <v>98.66</v>
      </c>
      <c r="BW7" s="25">
        <v>98.64</v>
      </c>
      <c r="BX7" s="25">
        <v>94.78</v>
      </c>
      <c r="BY7" s="25">
        <v>97.59</v>
      </c>
      <c r="BZ7" s="25">
        <v>102.35</v>
      </c>
      <c r="CA7" s="25">
        <v>271.64999999999998</v>
      </c>
      <c r="CB7" s="25">
        <v>285.93</v>
      </c>
      <c r="CC7" s="25">
        <v>279.19</v>
      </c>
      <c r="CD7" s="25">
        <v>268.62</v>
      </c>
      <c r="CE7" s="25">
        <v>272.68</v>
      </c>
      <c r="CF7" s="25">
        <v>174.97</v>
      </c>
      <c r="CG7" s="25">
        <v>178.59</v>
      </c>
      <c r="CH7" s="25">
        <v>178.92</v>
      </c>
      <c r="CI7" s="25">
        <v>181.3</v>
      </c>
      <c r="CJ7" s="25">
        <v>181.71</v>
      </c>
      <c r="CK7" s="25">
        <v>167.74</v>
      </c>
      <c r="CL7" s="25">
        <v>73.59</v>
      </c>
      <c r="CM7" s="25">
        <v>75.849999999999994</v>
      </c>
      <c r="CN7" s="25">
        <v>74.44</v>
      </c>
      <c r="CO7" s="25">
        <v>75.5</v>
      </c>
      <c r="CP7" s="25">
        <v>76.400000000000006</v>
      </c>
      <c r="CQ7" s="25">
        <v>55.63</v>
      </c>
      <c r="CR7" s="25">
        <v>55.03</v>
      </c>
      <c r="CS7" s="25">
        <v>55.14</v>
      </c>
      <c r="CT7" s="25">
        <v>55.89</v>
      </c>
      <c r="CU7" s="25">
        <v>55.72</v>
      </c>
      <c r="CV7" s="25">
        <v>60.29</v>
      </c>
      <c r="CW7" s="25">
        <v>87.88</v>
      </c>
      <c r="CX7" s="25">
        <v>84.2</v>
      </c>
      <c r="CY7" s="25">
        <v>85.26</v>
      </c>
      <c r="CZ7" s="25">
        <v>83.11</v>
      </c>
      <c r="DA7" s="25">
        <v>81.59</v>
      </c>
      <c r="DB7" s="25">
        <v>82.04</v>
      </c>
      <c r="DC7" s="25">
        <v>81.900000000000006</v>
      </c>
      <c r="DD7" s="25">
        <v>81.39</v>
      </c>
      <c r="DE7" s="25">
        <v>81.27</v>
      </c>
      <c r="DF7" s="25">
        <v>81.260000000000005</v>
      </c>
      <c r="DG7" s="25">
        <v>90.12</v>
      </c>
      <c r="DH7" s="25">
        <v>43.08</v>
      </c>
      <c r="DI7" s="25">
        <v>44.37</v>
      </c>
      <c r="DJ7" s="25">
        <v>45.98</v>
      </c>
      <c r="DK7" s="25">
        <v>47.14</v>
      </c>
      <c r="DL7" s="25">
        <v>48.54</v>
      </c>
      <c r="DM7" s="25">
        <v>48.05</v>
      </c>
      <c r="DN7" s="25">
        <v>48.87</v>
      </c>
      <c r="DO7" s="25">
        <v>49.92</v>
      </c>
      <c r="DP7" s="25">
        <v>50.63</v>
      </c>
      <c r="DQ7" s="25">
        <v>51.29</v>
      </c>
      <c r="DR7" s="25">
        <v>50.88</v>
      </c>
      <c r="DS7" s="25">
        <v>9.64</v>
      </c>
      <c r="DT7" s="25">
        <v>10.54</v>
      </c>
      <c r="DU7" s="25">
        <v>11.63</v>
      </c>
      <c r="DV7" s="25">
        <v>9.7200000000000006</v>
      </c>
      <c r="DW7" s="25">
        <v>9.5299999999999994</v>
      </c>
      <c r="DX7" s="25">
        <v>13.39</v>
      </c>
      <c r="DY7" s="25">
        <v>14.85</v>
      </c>
      <c r="DZ7" s="25">
        <v>16.88</v>
      </c>
      <c r="EA7" s="25">
        <v>18.28</v>
      </c>
      <c r="EB7" s="25">
        <v>19.61</v>
      </c>
      <c r="EC7" s="25">
        <v>22.3</v>
      </c>
      <c r="ED7" s="25">
        <v>2.5</v>
      </c>
      <c r="EE7" s="25">
        <v>1.95</v>
      </c>
      <c r="EF7" s="25">
        <v>0.93</v>
      </c>
      <c r="EG7" s="25">
        <v>1.65</v>
      </c>
      <c r="EH7" s="25">
        <v>0.93</v>
      </c>
      <c r="EI7" s="25">
        <v>0.54</v>
      </c>
      <c r="EJ7" s="25">
        <v>0.5</v>
      </c>
      <c r="EK7" s="25">
        <v>0.52</v>
      </c>
      <c r="EL7" s="25">
        <v>0.53</v>
      </c>
      <c r="EM7" s="25">
        <v>0.48</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107</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中井 秋智</cp:lastModifiedBy>
  <cp:lastPrinted>2023-01-17T22:53:46Z</cp:lastPrinted>
  <dcterms:created xsi:type="dcterms:W3CDTF">2022-12-01T01:02:21Z</dcterms:created>
  <dcterms:modified xsi:type="dcterms:W3CDTF">2023-02-07T00:29:35Z</dcterms:modified>
  <cp:category/>
</cp:coreProperties>
</file>