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<sst xmlns="http://schemas.openxmlformats.org/spreadsheetml/2006/main" count="232" uniqueCount="120">
  <si>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</si>
  <si>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</si>
  <si>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</si>
  <si>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</si>
  <si>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</si>
  <si>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</si>
  <si>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</si>
  <si>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</si>
  <si>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</si>
  <si>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</si>
  <si>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</si>
  <si>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</si>
  <si>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</si>
  <si>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</si>
  <si>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</si>
  <si>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</si>
  <si>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</si>
  <si>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</si>
  <si>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</si>
  <si>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</si>
  <si>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</si>
  <si>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</si>
  <si>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</si>
  <si>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</si>
  <si>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</si>
  <si>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</si>
  <si>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</si>
  <si>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</si>
  <si>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</si>
  <si>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</si>
  <si>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</si>
  <si>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</si>
  <si>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</si>
  <si>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</si>
  <si>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</si>
  <si>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</si>
  <si>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</si>
  <si>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</si>
  <si>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</si>
  <si>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</si>
  <si>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</si>
  <si>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</si>
  <si>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</si>
  <si>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</si>
  <si>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</si>
  <si>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</si>
  <si>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</si>
  <si>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</si>
  <si>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</si>
  <si>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</si>
  <si>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</si>
  <si>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</si>
  <si>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</si>
  <si>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</si>
  <si>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</si>
  <si>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</si>
  <si>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</si>
  <si>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</si>
  <si>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</si>
  <si>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</si>
  <si>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</si>
  <si>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</si>
  <si>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</si>
  <si>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</si>
  <si>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</si>
  <si>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</si>
  <si>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</si>
  <si>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</si>
  <si>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</si>
  <si>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</si>
  <si>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</si>
  <si>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</si>
  <si>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</si>
  <si>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</si>
  <si>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</si>
  <si>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</si>
  <si>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</si>
  <si>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</si>
  <si>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</si>
  <si>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</si>
  <si>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</si>
  <si>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</si>
  <si>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</si>
  <si>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</si>
  <si>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</si>
  <si>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</si>
  <si>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</si>
  <si>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</si>
  <si>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</si>
  <si>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</si>
  <si>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</si>
  <si>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</si>
  <si>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</si>
  <si>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</si>
  <si>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</si>
  <si>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</si>
  <si>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</si>
  <si>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</si>
  <si>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</si>
  <si>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</si>
  <si>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</si>
  <si>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</si>
  <si>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</si>
  <si>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</si>
  <si>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</si>
  <si>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　御所市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</si>
  <si>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</si>
  <si>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</si>
  <si>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</si>
  <si>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</si>
  <si>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</si>
  <si>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</si>
  <si>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</si>
  <si>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</si>
  <si>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</si>
  <si>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</si>
  <si>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</si>
  <si>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②管路経年化率について、平成25年度の急上昇は、平成24年度まで管路データが未整理であった為に生じたものです。
③管路更新率が、年度により大きく増減しているのは、管路データの整理を行ったためと管路以外の施設の更新費用との割合における差違である。
昭和30年代に上水道の整備が始まった為、管路の経年比率が高くなっています。特に耐用年数を超えた導水管と送水管が多く、計画的に老朽管更新事業を進めていますが、更に浄水施設についても更新時期が到来するため、今後も更新事業が継続することを見据えておく必要があります。</t>
    <rPh sb="1" eb="3">
      <t>カンロ</t>
    </rPh>
    <rPh sb="3" eb="6">
      <t>ケイネンカ</t>
    </rPh>
    <rPh sb="12" eb="14">
      <t>ヘイセイ</t>
    </rPh>
    <rPh sb="16" eb="18">
      <t>ネンド</t>
    </rPh>
    <rPh sb="19" eb="22">
      <t>キュウジョウショウ</t>
    </rPh>
    <rPh sb="24" eb="26">
      <t>ヘイセイ</t>
    </rPh>
    <rPh sb="28" eb="30">
      <t>ネンド</t>
    </rPh>
    <rPh sb="32" eb="34">
      <t>カンロ</t>
    </rPh>
    <rPh sb="38" eb="41">
      <t>ミセイリ</t>
    </rPh>
    <rPh sb="45" eb="46">
      <t>タメ</t>
    </rPh>
    <rPh sb="47" eb="48">
      <t>ショウ</t>
    </rPh>
    <rPh sb="57" eb="59">
      <t>カンロ</t>
    </rPh>
    <rPh sb="59" eb="61">
      <t>コウシン</t>
    </rPh>
    <rPh sb="61" eb="62">
      <t>リツ</t>
    </rPh>
    <rPh sb="64" eb="66">
      <t>ネンド</t>
    </rPh>
    <rPh sb="69" eb="70">
      <t>オオ</t>
    </rPh>
    <rPh sb="72" eb="74">
      <t>ゾウゲン</t>
    </rPh>
    <rPh sb="81" eb="83">
      <t>カンロ</t>
    </rPh>
    <rPh sb="87" eb="89">
      <t>セイリ</t>
    </rPh>
    <rPh sb="90" eb="91">
      <t>オコナ</t>
    </rPh>
    <rPh sb="96" eb="98">
      <t>カンロ</t>
    </rPh>
    <rPh sb="98" eb="100">
      <t>イガイ</t>
    </rPh>
    <rPh sb="101" eb="103">
      <t>シセツ</t>
    </rPh>
    <rPh sb="104" eb="106">
      <t>コウシン</t>
    </rPh>
    <rPh sb="106" eb="108">
      <t>ヒヨウ</t>
    </rPh>
    <rPh sb="110" eb="112">
      <t>ワリアイ</t>
    </rPh>
    <rPh sb="116" eb="118">
      <t>サイ</t>
    </rPh>
    <rPh sb="123" eb="125">
      <t>ショウワ</t>
    </rPh>
    <rPh sb="127" eb="129">
      <t>ネンダイ</t>
    </rPh>
    <rPh sb="130" eb="133">
      <t>ジョウスイドウ</t>
    </rPh>
    <rPh sb="134" eb="136">
      <t>セイビ</t>
    </rPh>
    <rPh sb="137" eb="138">
      <t>ハジ</t>
    </rPh>
    <rPh sb="141" eb="142">
      <t>タメ</t>
    </rPh>
    <rPh sb="143" eb="145">
      <t>カンロ</t>
    </rPh>
    <rPh sb="146" eb="148">
      <t>ケイネン</t>
    </rPh>
    <rPh sb="148" eb="150">
      <t>ヒリツ</t>
    </rPh>
    <rPh sb="151" eb="152">
      <t>タカ</t>
    </rPh>
    <rPh sb="160" eb="161">
      <t>トク</t>
    </rPh>
    <rPh sb="162" eb="164">
      <t>タイヨウ</t>
    </rPh>
    <rPh sb="164" eb="166">
      <t>ネンスウ</t>
    </rPh>
    <rPh sb="167" eb="168">
      <t>コ</t>
    </rPh>
    <rPh sb="170" eb="172">
      <t>ドウスイ</t>
    </rPh>
    <rPh sb="172" eb="173">
      <t>カン</t>
    </rPh>
    <rPh sb="174" eb="177">
      <t>ソウスイカン</t>
    </rPh>
    <rPh sb="178" eb="179">
      <t>オオ</t>
    </rPh>
    <rPh sb="181" eb="184">
      <t>ケイカクテキ</t>
    </rPh>
    <rPh sb="185" eb="187">
      <t>ロウキュウ</t>
    </rPh>
    <rPh sb="187" eb="188">
      <t>カン</t>
    </rPh>
    <rPh sb="188" eb="190">
      <t>コウシン</t>
    </rPh>
    <rPh sb="190" eb="192">
      <t>ジギョウ</t>
    </rPh>
    <rPh sb="193" eb="194">
      <t>スス</t>
    </rPh>
    <rPh sb="201" eb="202">
      <t>サラ</t>
    </rPh>
    <rPh sb="203" eb="205">
      <t>ジョウスイ</t>
    </rPh>
    <rPh sb="205" eb="207">
      <t>シセツ</t>
    </rPh>
    <rPh sb="212" eb="214">
      <t>コウシン</t>
    </rPh>
    <rPh sb="214" eb="216">
      <t>ジキ</t>
    </rPh>
    <rPh sb="217" eb="219">
      <t>トウライ</t>
    </rPh>
    <rPh sb="224" eb="226">
      <t>コンゴ</t>
    </rPh>
    <rPh sb="227" eb="229">
      <t>コウシン</t>
    </rPh>
    <rPh sb="229" eb="231">
      <t>ジギョウ</t>
    </rPh>
    <rPh sb="232" eb="234">
      <t>ケイゾク</t>
    </rPh>
    <rPh sb="239" eb="241">
      <t>ミス</t>
    </rPh>
    <rPh sb="245" eb="247">
      <t>ヒツヨウ</t>
    </rPh>
    <phoneticPr fontId="4"/>
  </si>
  <si>
    <t>安定して水を供給するため今後も管路の更新は必要不可欠なものであります。中でも基幹管路や防災の観点から広域避難所への配水管更新は最優先と位置付けています。
　これら更新事業の費用捻出として経費削減に取組むのはもちろん、人口減少による給水量の減少を考慮し、水道料金の値上げの検討が必要不可欠であると考えます。
　また、配水池等施設更新を含め、今後も自己水を継続する維持管理費よりも、県営水道からの水受給へ移行する経費の方が安価であるため、経費削減のひとつとして、県営水道100%受給に向け、努力しています。</t>
    <rPh sb="0" eb="2">
      <t>アンテイ</t>
    </rPh>
    <rPh sb="4" eb="5">
      <t>スイ</t>
    </rPh>
    <rPh sb="6" eb="8">
      <t>キョウキュウ</t>
    </rPh>
    <rPh sb="12" eb="14">
      <t>コンゴ</t>
    </rPh>
    <rPh sb="15" eb="17">
      <t>カンロ</t>
    </rPh>
    <rPh sb="18" eb="20">
      <t>コウシン</t>
    </rPh>
    <rPh sb="21" eb="23">
      <t>ヒツヨウ</t>
    </rPh>
    <rPh sb="23" eb="26">
      <t>フカケツ</t>
    </rPh>
    <rPh sb="35" eb="36">
      <t>ナカ</t>
    </rPh>
    <rPh sb="38" eb="40">
      <t>キカン</t>
    </rPh>
    <rPh sb="40" eb="42">
      <t>カンロ</t>
    </rPh>
    <rPh sb="43" eb="45">
      <t>ボウサイ</t>
    </rPh>
    <rPh sb="46" eb="48">
      <t>カンテン</t>
    </rPh>
    <rPh sb="50" eb="52">
      <t>コウイキ</t>
    </rPh>
    <rPh sb="52" eb="55">
      <t>ヒナンジョ</t>
    </rPh>
    <rPh sb="57" eb="60">
      <t>ハイスイカン</t>
    </rPh>
    <rPh sb="60" eb="62">
      <t>コウシン</t>
    </rPh>
    <rPh sb="63" eb="64">
      <t>サイ</t>
    </rPh>
    <rPh sb="64" eb="66">
      <t>ユウセン</t>
    </rPh>
    <rPh sb="67" eb="70">
      <t>イチヅ</t>
    </rPh>
    <rPh sb="81" eb="83">
      <t>コウシン</t>
    </rPh>
    <rPh sb="83" eb="85">
      <t>ジギョウ</t>
    </rPh>
    <rPh sb="86" eb="88">
      <t>ヒヨウ</t>
    </rPh>
    <rPh sb="88" eb="90">
      <t>ネンシュツ</t>
    </rPh>
    <rPh sb="93" eb="95">
      <t>ケイヒ</t>
    </rPh>
    <rPh sb="98" eb="100">
      <t>トリク</t>
    </rPh>
    <rPh sb="108" eb="110">
      <t>ジンコウ</t>
    </rPh>
    <rPh sb="110" eb="112">
      <t>ゲンショウ</t>
    </rPh>
    <rPh sb="115" eb="117">
      <t>キュウスイ</t>
    </rPh>
    <rPh sb="117" eb="118">
      <t>リョウ</t>
    </rPh>
    <rPh sb="119" eb="121">
      <t>ゲンショウ</t>
    </rPh>
    <rPh sb="122" eb="124">
      <t>コウリョ</t>
    </rPh>
    <rPh sb="126" eb="128">
      <t>スイドウ</t>
    </rPh>
    <rPh sb="128" eb="130">
      <t>リョウキン</t>
    </rPh>
    <rPh sb="131" eb="133">
      <t>ネア</t>
    </rPh>
    <rPh sb="135" eb="137">
      <t>ケントウ</t>
    </rPh>
    <rPh sb="138" eb="140">
      <t>ヒツヨウ</t>
    </rPh>
    <rPh sb="140" eb="143">
      <t>フカケツ</t>
    </rPh>
    <rPh sb="147" eb="148">
      <t>カンガ</t>
    </rPh>
    <rPh sb="157" eb="160">
      <t>ハイスイチ</t>
    </rPh>
    <rPh sb="160" eb="161">
      <t>トウ</t>
    </rPh>
    <rPh sb="161" eb="163">
      <t>シセツ</t>
    </rPh>
    <rPh sb="163" eb="165">
      <t>コウシン</t>
    </rPh>
    <rPh sb="166" eb="167">
      <t>フク</t>
    </rPh>
    <rPh sb="169" eb="171">
      <t>コンゴ</t>
    </rPh>
    <rPh sb="172" eb="174">
      <t>ジコ</t>
    </rPh>
    <rPh sb="174" eb="175">
      <t>スイ</t>
    </rPh>
    <rPh sb="176" eb="178">
      <t>ケイゾク</t>
    </rPh>
    <rPh sb="180" eb="182">
      <t>イジ</t>
    </rPh>
    <rPh sb="182" eb="185">
      <t>カンリヒ</t>
    </rPh>
    <rPh sb="189" eb="191">
      <t>ケンエイ</t>
    </rPh>
    <rPh sb="191" eb="193">
      <t>スイドウ</t>
    </rPh>
    <rPh sb="196" eb="197">
      <t>ミズ</t>
    </rPh>
    <rPh sb="197" eb="199">
      <t>ジュキュウ</t>
    </rPh>
    <rPh sb="200" eb="202">
      <t>イコウ</t>
    </rPh>
    <rPh sb="204" eb="206">
      <t>ケイヒ</t>
    </rPh>
    <rPh sb="207" eb="208">
      <t>ホウ</t>
    </rPh>
    <rPh sb="209" eb="211">
      <t>アンカ</t>
    </rPh>
    <rPh sb="217" eb="219">
      <t>ケイヒ</t>
    </rPh>
    <rPh sb="219" eb="221">
      <t>サクゲン</t>
    </rPh>
    <rPh sb="229" eb="231">
      <t>ケンエイ</t>
    </rPh>
    <rPh sb="231" eb="233">
      <t>スイドウ</t>
    </rPh>
    <rPh sb="237" eb="239">
      <t>ジュキュウ</t>
    </rPh>
    <rPh sb="240" eb="241">
      <t>ム</t>
    </rPh>
    <rPh sb="243" eb="245">
      <t>ドリョク</t>
    </rPh>
    <phoneticPr fontId="4"/>
  </si>
  <si>
    <r>
      <t xml:space="preserve">①経常収支比率②累積欠損金比率について、平成26年度の会計制度改正後は、経営が安定し黒字となっているように見えるが、⑤料金回収率が100%を大きく下回っており、料金収入だけでは経営が苦しいことが明白である。
</t>
    </r>
    <r>
      <rPr>
        <sz val="11"/>
        <rFont val="ＭＳ ゴシック"/>
        <family val="3"/>
        <charset val="128"/>
      </rPr>
      <t>人口密度が低く、山間部が多いことから、⑥給水原価が高くなっているが、今後も人口減少に伴う給水量の減少は避けられず、大幅な経費削減に取り組み、⑥給水原価を改善させることが必要と思われる。</t>
    </r>
    <r>
      <rPr>
        <sz val="11"/>
        <color theme="1"/>
        <rFont val="ＭＳ ゴシック"/>
        <family val="3"/>
        <charset val="128"/>
      </rPr>
      <t xml:space="preserve">
④企業債残高対給水収益比率が増加に転じたことについては、経営の効率化の一環として県営水道100%受給へ向けての施設・管路の整備が開始されたことに伴い、一時的に企業債が増加したことが原因であり、100%転換が完了するまで、今後も増加することが見込まれる。
今後も、適切な料金改定等、経営戦略に基づく長期的な視野にたった経営の健全化、効率化を計っていきます。</t>
    </r>
    <rPh sb="1" eb="3">
      <t>ケイジョウ</t>
    </rPh>
    <rPh sb="3" eb="5">
      <t>シュウシ</t>
    </rPh>
    <rPh sb="5" eb="7">
      <t>ヒリツ</t>
    </rPh>
    <rPh sb="8" eb="10">
      <t>ルイセキ</t>
    </rPh>
    <rPh sb="10" eb="12">
      <t>ケッソン</t>
    </rPh>
    <rPh sb="12" eb="13">
      <t>キン</t>
    </rPh>
    <rPh sb="13" eb="15">
      <t>ヒリツ</t>
    </rPh>
    <rPh sb="20" eb="22">
      <t>ヘイセイ</t>
    </rPh>
    <rPh sb="24" eb="26">
      <t>ネンド</t>
    </rPh>
    <rPh sb="27" eb="29">
      <t>カイケイ</t>
    </rPh>
    <rPh sb="29" eb="31">
      <t>セイド</t>
    </rPh>
    <rPh sb="31" eb="33">
      <t>カイセイ</t>
    </rPh>
    <rPh sb="33" eb="34">
      <t>ゴ</t>
    </rPh>
    <rPh sb="36" eb="38">
      <t>ケイエイ</t>
    </rPh>
    <rPh sb="39" eb="41">
      <t>アンテイ</t>
    </rPh>
    <rPh sb="42" eb="44">
      <t>クロジ</t>
    </rPh>
    <rPh sb="53" eb="54">
      <t>ミ</t>
    </rPh>
    <rPh sb="59" eb="61">
      <t>リョウキン</t>
    </rPh>
    <rPh sb="61" eb="63">
      <t>カイシュウ</t>
    </rPh>
    <rPh sb="63" eb="64">
      <t>リツ</t>
    </rPh>
    <rPh sb="70" eb="71">
      <t>オオ</t>
    </rPh>
    <rPh sb="73" eb="75">
      <t>シタマワ</t>
    </rPh>
    <rPh sb="80" eb="82">
      <t>リョウキン</t>
    </rPh>
    <rPh sb="82" eb="84">
      <t>シュウニュウ</t>
    </rPh>
    <rPh sb="88" eb="90">
      <t>ケイエイ</t>
    </rPh>
    <rPh sb="91" eb="92">
      <t>クル</t>
    </rPh>
    <rPh sb="97" eb="99">
      <t>メイハク</t>
    </rPh>
    <rPh sb="104" eb="106">
      <t>ジンコウ</t>
    </rPh>
    <rPh sb="106" eb="108">
      <t>ミツド</t>
    </rPh>
    <rPh sb="109" eb="110">
      <t>ヒク</t>
    </rPh>
    <rPh sb="112" eb="115">
      <t>サンカンブ</t>
    </rPh>
    <rPh sb="116" eb="117">
      <t>オオ</t>
    </rPh>
    <rPh sb="124" eb="126">
      <t>キュウスイ</t>
    </rPh>
    <rPh sb="126" eb="128">
      <t>ゲンカ</t>
    </rPh>
    <rPh sb="129" eb="130">
      <t>タカ</t>
    </rPh>
    <rPh sb="138" eb="140">
      <t>コンゴ</t>
    </rPh>
    <rPh sb="143" eb="145">
      <t>ゲンショウ</t>
    </rPh>
    <rPh sb="146" eb="147">
      <t>トモナ</t>
    </rPh>
    <rPh sb="148" eb="150">
      <t>キュウスイ</t>
    </rPh>
    <rPh sb="150" eb="151">
      <t>リョウ</t>
    </rPh>
    <rPh sb="152" eb="154">
      <t>ゲンショウ</t>
    </rPh>
    <rPh sb="155" eb="156">
      <t>サ</t>
    </rPh>
    <rPh sb="161" eb="163">
      <t>オオハバ</t>
    </rPh>
    <rPh sb="164" eb="166">
      <t>ケイヒ</t>
    </rPh>
    <rPh sb="166" eb="168">
      <t>サクゲン</t>
    </rPh>
    <rPh sb="169" eb="170">
      <t>ト</t>
    </rPh>
    <rPh sb="171" eb="172">
      <t>ク</t>
    </rPh>
    <rPh sb="175" eb="177">
      <t>キュウスイ</t>
    </rPh>
    <rPh sb="177" eb="179">
      <t>ゲンカ</t>
    </rPh>
    <rPh sb="180" eb="182">
      <t>カイゼン</t>
    </rPh>
    <rPh sb="188" eb="190">
      <t>ヒツヨウ</t>
    </rPh>
    <rPh sb="191" eb="192">
      <t>オモ</t>
    </rPh>
    <rPh sb="198" eb="200">
      <t>キギョウ</t>
    </rPh>
    <rPh sb="200" eb="201">
      <t>サイ</t>
    </rPh>
    <rPh sb="201" eb="203">
      <t>ザンダカ</t>
    </rPh>
    <rPh sb="203" eb="204">
      <t>タイ</t>
    </rPh>
    <rPh sb="204" eb="206">
      <t>キュウスイ</t>
    </rPh>
    <rPh sb="206" eb="208">
      <t>シュウエキ</t>
    </rPh>
    <rPh sb="208" eb="210">
      <t>ヒリツ</t>
    </rPh>
    <rPh sb="211" eb="213">
      <t>ゾウカ</t>
    </rPh>
    <rPh sb="214" eb="215">
      <t>テン</t>
    </rPh>
    <rPh sb="225" eb="227">
      <t>ケイエイ</t>
    </rPh>
    <rPh sb="228" eb="231">
      <t>コウリツカ</t>
    </rPh>
    <rPh sb="232" eb="234">
      <t>イッカン</t>
    </rPh>
    <rPh sb="237" eb="239">
      <t>ケンエイ</t>
    </rPh>
    <rPh sb="239" eb="241">
      <t>スイドウ</t>
    </rPh>
    <rPh sb="245" eb="247">
      <t>ジュキュウ</t>
    </rPh>
    <rPh sb="248" eb="249">
      <t>ム</t>
    </rPh>
    <rPh sb="252" eb="254">
      <t>シセツ</t>
    </rPh>
    <rPh sb="255" eb="257">
      <t>カンロ</t>
    </rPh>
    <rPh sb="258" eb="260">
      <t>セイビ</t>
    </rPh>
    <rPh sb="261" eb="263">
      <t>カイシ</t>
    </rPh>
    <rPh sb="269" eb="270">
      <t>トモナ</t>
    </rPh>
    <rPh sb="272" eb="275">
      <t>イチジテキ</t>
    </rPh>
    <rPh sb="276" eb="278">
      <t>キギョウ</t>
    </rPh>
    <rPh sb="278" eb="279">
      <t>サイ</t>
    </rPh>
    <rPh sb="280" eb="282">
      <t>ゾウカ</t>
    </rPh>
    <rPh sb="287" eb="289">
      <t>ゲンイン</t>
    </rPh>
    <rPh sb="297" eb="299">
      <t>テンカン</t>
    </rPh>
    <rPh sb="300" eb="302">
      <t>カンリョウ</t>
    </rPh>
    <rPh sb="307" eb="309">
      <t>コンゴ</t>
    </rPh>
    <rPh sb="310" eb="312">
      <t>ゾウカ</t>
    </rPh>
    <rPh sb="317" eb="319">
      <t>ミコ</t>
    </rPh>
    <rPh sb="324" eb="326">
      <t>コンゴ</t>
    </rPh>
    <rPh sb="328" eb="330">
      <t>テキセツ</t>
    </rPh>
    <rPh sb="331" eb="333">
      <t>リョウキン</t>
    </rPh>
    <rPh sb="333" eb="335">
      <t>カイテイ</t>
    </rPh>
    <rPh sb="335" eb="336">
      <t>トウ</t>
    </rPh>
    <rPh sb="337" eb="339">
      <t>ケイエイ</t>
    </rPh>
    <rPh sb="339" eb="341">
      <t>センリャク</t>
    </rPh>
    <rPh sb="342" eb="343">
      <t>モト</t>
    </rPh>
    <rPh sb="345" eb="348">
      <t>チョウキテキ</t>
    </rPh>
    <rPh sb="349" eb="351">
      <t>シヤ</t>
    </rPh>
    <rPh sb="355" eb="357">
      <t>ケイエイ</t>
    </rPh>
    <rPh sb="358" eb="361">
      <t>ケンゼンカ</t>
    </rPh>
    <rPh sb="362" eb="365">
      <t>コウリツカ</t>
    </rPh>
    <rPh sb="366" eb="36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</si>
</sst>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0.82</c:v>
                </c:pt>
                <c:pt idx="1">
                  <c:v>0.09</c:v>
                </c:pt>
                <c:pt idx="2">
                  <c:v>1.65</c:v>
                </c:pt>
                <c:pt idx="3">
                  <c:v>0.81</c:v>
                </c:pt>
                <c:pt idx="4">
                  <c:v>1.06</c:v>
                </c:pt>
              </c:numCache>
            </c:numRef>
          </c:val>
        </c:ser>
        <c:dLbls>
          <c:showLegendKey val="0"/>
          <c:showVal val="0"/>
          <c:showCatName val="0"/>
          <c:showSerName val="0"/>
          <c:showPercent val="0"/>
          <c:showBubbleSize val="0"/>
        </c:dLbls>
        <c:gapWidth val="150"/>
        <c:axId val="56552064"/>
        <c:axId val="922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56552064"/>
        <c:axId val="92234496"/>
      </c:lineChart>
      <c:dateAx>
        <c:axId val="56552064"/>
        <c:scaling>
          <c:orientation val="minMax"/>
        </c:scaling>
        <c:delete val="1"/>
        <c:axPos val="b"/>
        <c:numFmt formatCode="ge" sourceLinked="1"/>
        <c:majorTickMark val="none"/>
        <c:minorTickMark val="none"/>
        <c:tickLblPos val="none"/>
        <c:crossAx val="92234496"/>
        <c:crosses val="autoZero"/>
        <c:auto val="1"/>
        <c:lblOffset val="100"/>
        <c:baseTimeUnit val="years"/>
      </c:dateAx>
      <c:valAx>
        <c:axId val="922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60.34</c:v>
                </c:pt>
                <c:pt idx="1">
                  <c:v>80.06</c:v>
                </c:pt>
                <c:pt idx="2">
                  <c:v>81.11</c:v>
                </c:pt>
                <c:pt idx="3">
                  <c:v>77.58</c:v>
                </c:pt>
                <c:pt idx="4">
                  <c:v>75.489999999999995</c:v>
                </c:pt>
              </c:numCache>
            </c:numRef>
          </c:val>
        </c:ser>
        <c:dLbls>
          <c:showLegendKey val="0"/>
          <c:showVal val="0"/>
          <c:showCatName val="0"/>
          <c:showSerName val="0"/>
          <c:showPercent val="0"/>
          <c:showBubbleSize val="0"/>
        </c:dLbls>
        <c:gapWidth val="150"/>
        <c:axId val="100320768"/>
        <c:axId val="1003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00320768"/>
        <c:axId val="100322688"/>
      </c:lineChart>
      <c:dateAx>
        <c:axId val="100320768"/>
        <c:scaling>
          <c:orientation val="minMax"/>
        </c:scaling>
        <c:delete val="1"/>
        <c:axPos val="b"/>
        <c:numFmt formatCode="ge" sourceLinked="1"/>
        <c:majorTickMark val="none"/>
        <c:minorTickMark val="none"/>
        <c:tickLblPos val="none"/>
        <c:crossAx val="100322688"/>
        <c:crosses val="autoZero"/>
        <c:auto val="1"/>
        <c:lblOffset val="100"/>
        <c:baseTimeUnit val="years"/>
      </c:dateAx>
      <c:valAx>
        <c:axId val="1003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82.23</c:v>
                </c:pt>
                <c:pt idx="1">
                  <c:v>81.2</c:v>
                </c:pt>
                <c:pt idx="2">
                  <c:v>83.19</c:v>
                </c:pt>
                <c:pt idx="3">
                  <c:v>85.6</c:v>
                </c:pt>
                <c:pt idx="4">
                  <c:v>87.22</c:v>
                </c:pt>
              </c:numCache>
            </c:numRef>
          </c:val>
        </c:ser>
        <c:dLbls>
          <c:showLegendKey val="0"/>
          <c:showVal val="0"/>
          <c:showCatName val="0"/>
          <c:showSerName val="0"/>
          <c:showPercent val="0"/>
          <c:showBubbleSize val="0"/>
        </c:dLbls>
        <c:gapWidth val="150"/>
        <c:axId val="100488320"/>
        <c:axId val="1004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00488320"/>
        <c:axId val="100490240"/>
      </c:lineChart>
      <c:dateAx>
        <c:axId val="100488320"/>
        <c:scaling>
          <c:orientation val="minMax"/>
        </c:scaling>
        <c:delete val="1"/>
        <c:axPos val="b"/>
        <c:numFmt formatCode="ge" sourceLinked="1"/>
        <c:majorTickMark val="none"/>
        <c:minorTickMark val="none"/>
        <c:tickLblPos val="none"/>
        <c:crossAx val="100490240"/>
        <c:crosses val="autoZero"/>
        <c:auto val="1"/>
        <c:lblOffset val="100"/>
        <c:baseTimeUnit val="years"/>
      </c:dateAx>
      <c:valAx>
        <c:axId val="1004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101.48</c:v>
                </c:pt>
                <c:pt idx="1">
                  <c:v>102.89</c:v>
                </c:pt>
                <c:pt idx="2">
                  <c:v>112.25</c:v>
                </c:pt>
                <c:pt idx="3">
                  <c:v>112.74</c:v>
                </c:pt>
                <c:pt idx="4">
                  <c:v>112.84</c:v>
                </c:pt>
              </c:numCache>
            </c:numRef>
          </c:val>
        </c:ser>
        <c:dLbls>
          <c:showLegendKey val="0"/>
          <c:showVal val="0"/>
          <c:showCatName val="0"/>
          <c:showSerName val="0"/>
          <c:showPercent val="0"/>
          <c:showBubbleSize val="0"/>
        </c:dLbls>
        <c:gapWidth val="150"/>
        <c:axId val="94765824"/>
        <c:axId val="947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94765824"/>
        <c:axId val="94767744"/>
      </c:lineChart>
      <c:dateAx>
        <c:axId val="94765824"/>
        <c:scaling>
          <c:orientation val="minMax"/>
        </c:scaling>
        <c:delete val="1"/>
        <c:axPos val="b"/>
        <c:numFmt formatCode="ge" sourceLinked="1"/>
        <c:majorTickMark val="none"/>
        <c:minorTickMark val="none"/>
        <c:tickLblPos val="none"/>
        <c:crossAx val="94767744"/>
        <c:crosses val="autoZero"/>
        <c:auto val="1"/>
        <c:lblOffset val="100"/>
        <c:baseTimeUnit val="years"/>
      </c:dateAx>
      <c:valAx>
        <c:axId val="9476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32.08</c:v>
                </c:pt>
                <c:pt idx="1">
                  <c:v>34.01</c:v>
                </c:pt>
                <c:pt idx="2">
                  <c:v>38.590000000000003</c:v>
                </c:pt>
                <c:pt idx="3">
                  <c:v>40.4</c:v>
                </c:pt>
                <c:pt idx="4">
                  <c:v>41.66</c:v>
                </c:pt>
              </c:numCache>
            </c:numRef>
          </c:val>
        </c:ser>
        <c:dLbls>
          <c:showLegendKey val="0"/>
          <c:showVal val="0"/>
          <c:showCatName val="0"/>
          <c:showSerName val="0"/>
          <c:showPercent val="0"/>
          <c:showBubbleSize val="0"/>
        </c:dLbls>
        <c:gapWidth val="150"/>
        <c:axId val="94794112"/>
        <c:axId val="947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94794112"/>
        <c:axId val="94796032"/>
      </c:lineChart>
      <c:dateAx>
        <c:axId val="94794112"/>
        <c:scaling>
          <c:orientation val="minMax"/>
        </c:scaling>
        <c:delete val="1"/>
        <c:axPos val="b"/>
        <c:numFmt formatCode="ge" sourceLinked="1"/>
        <c:majorTickMark val="none"/>
        <c:minorTickMark val="none"/>
        <c:tickLblPos val="none"/>
        <c:crossAx val="94796032"/>
        <c:crosses val="autoZero"/>
        <c:auto val="1"/>
        <c:lblOffset val="100"/>
        <c:baseTimeUnit val="years"/>
      </c:dateAx>
      <c:valAx>
        <c:axId val="947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0.28000000000000003</c:v>
                </c:pt>
                <c:pt idx="1">
                  <c:v>14.92</c:v>
                </c:pt>
                <c:pt idx="2">
                  <c:v>14.32</c:v>
                </c:pt>
                <c:pt idx="3">
                  <c:v>13.35</c:v>
                </c:pt>
                <c:pt idx="4">
                  <c:v>12.46</c:v>
                </c:pt>
              </c:numCache>
            </c:numRef>
          </c:val>
        </c:ser>
        <c:dLbls>
          <c:showLegendKey val="0"/>
          <c:showVal val="0"/>
          <c:showCatName val="0"/>
          <c:showSerName val="0"/>
          <c:showPercent val="0"/>
          <c:showBubbleSize val="0"/>
        </c:dLbls>
        <c:gapWidth val="150"/>
        <c:axId val="100348288"/>
        <c:axId val="1003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00348288"/>
        <c:axId val="100350208"/>
      </c:lineChart>
      <c:dateAx>
        <c:axId val="100348288"/>
        <c:scaling>
          <c:orientation val="minMax"/>
        </c:scaling>
        <c:delete val="1"/>
        <c:axPos val="b"/>
        <c:numFmt formatCode="ge" sourceLinked="1"/>
        <c:majorTickMark val="none"/>
        <c:minorTickMark val="none"/>
        <c:tickLblPos val="none"/>
        <c:crossAx val="100350208"/>
        <c:crosses val="autoZero"/>
        <c:auto val="1"/>
        <c:lblOffset val="100"/>
        <c:baseTimeUnit val="years"/>
      </c:dateAx>
      <c:valAx>
        <c:axId val="1003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17.97</c:v>
                </c:pt>
                <c:pt idx="1">
                  <c:v>16.38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0391552"/>
        <c:axId val="1001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00391552"/>
        <c:axId val="100147584"/>
      </c:lineChart>
      <c:dateAx>
        <c:axId val="100391552"/>
        <c:scaling>
          <c:orientation val="minMax"/>
        </c:scaling>
        <c:delete val="1"/>
        <c:axPos val="b"/>
        <c:numFmt formatCode="ge" sourceLinked="1"/>
        <c:majorTickMark val="none"/>
        <c:minorTickMark val="none"/>
        <c:tickLblPos val="none"/>
        <c:crossAx val="100147584"/>
        <c:crosses val="autoZero"/>
        <c:auto val="1"/>
        <c:lblOffset val="100"/>
        <c:baseTimeUnit val="years"/>
      </c:dateAx>
      <c:valAx>
        <c:axId val="10014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684.61</c:v>
                </c:pt>
                <c:pt idx="1">
                  <c:v>936.63</c:v>
                </c:pt>
                <c:pt idx="2">
                  <c:v>242.43</c:v>
                </c:pt>
                <c:pt idx="3">
                  <c:v>307.47000000000003</c:v>
                </c:pt>
                <c:pt idx="4">
                  <c:v>253.16</c:v>
                </c:pt>
              </c:numCache>
            </c:numRef>
          </c:val>
        </c:ser>
        <c:dLbls>
          <c:showLegendKey val="0"/>
          <c:showVal val="0"/>
          <c:showCatName val="0"/>
          <c:showSerName val="0"/>
          <c:showPercent val="0"/>
          <c:showBubbleSize val="0"/>
        </c:dLbls>
        <c:gapWidth val="150"/>
        <c:axId val="100181504"/>
        <c:axId val="1001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00181504"/>
        <c:axId val="100183424"/>
      </c:lineChart>
      <c:dateAx>
        <c:axId val="100181504"/>
        <c:scaling>
          <c:orientation val="minMax"/>
        </c:scaling>
        <c:delete val="1"/>
        <c:axPos val="b"/>
        <c:numFmt formatCode="ge" sourceLinked="1"/>
        <c:majorTickMark val="none"/>
        <c:minorTickMark val="none"/>
        <c:tickLblPos val="none"/>
        <c:crossAx val="100183424"/>
        <c:crosses val="autoZero"/>
        <c:auto val="1"/>
        <c:lblOffset val="100"/>
        <c:baseTimeUnit val="years"/>
      </c:dateAx>
      <c:valAx>
        <c:axId val="10018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415.11</c:v>
                </c:pt>
                <c:pt idx="1">
                  <c:v>411.57</c:v>
                </c:pt>
                <c:pt idx="2">
                  <c:v>406.61</c:v>
                </c:pt>
                <c:pt idx="3">
                  <c:v>391.02</c:v>
                </c:pt>
                <c:pt idx="4">
                  <c:v>400.02</c:v>
                </c:pt>
              </c:numCache>
            </c:numRef>
          </c:val>
        </c:ser>
        <c:dLbls>
          <c:showLegendKey val="0"/>
          <c:showVal val="0"/>
          <c:showCatName val="0"/>
          <c:showSerName val="0"/>
          <c:showPercent val="0"/>
          <c:showBubbleSize val="0"/>
        </c:dLbls>
        <c:gapWidth val="150"/>
        <c:axId val="100199808"/>
        <c:axId val="1002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00199808"/>
        <c:axId val="100210176"/>
      </c:lineChart>
      <c:dateAx>
        <c:axId val="100199808"/>
        <c:scaling>
          <c:orientation val="minMax"/>
        </c:scaling>
        <c:delete val="1"/>
        <c:axPos val="b"/>
        <c:numFmt formatCode="ge" sourceLinked="1"/>
        <c:majorTickMark val="none"/>
        <c:minorTickMark val="none"/>
        <c:tickLblPos val="none"/>
        <c:crossAx val="100210176"/>
        <c:crosses val="autoZero"/>
        <c:auto val="1"/>
        <c:lblOffset val="100"/>
        <c:baseTimeUnit val="years"/>
      </c:dateAx>
      <c:valAx>
        <c:axId val="10021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73.430000000000007</c:v>
                </c:pt>
                <c:pt idx="1">
                  <c:v>74.709999999999994</c:v>
                </c:pt>
                <c:pt idx="2">
                  <c:v>83.39</c:v>
                </c:pt>
                <c:pt idx="3">
                  <c:v>83.6</c:v>
                </c:pt>
                <c:pt idx="4">
                  <c:v>84.52</c:v>
                </c:pt>
              </c:numCache>
            </c:numRef>
          </c:val>
        </c:ser>
        <c:dLbls>
          <c:showLegendKey val="0"/>
          <c:showVal val="0"/>
          <c:showCatName val="0"/>
          <c:showSerName val="0"/>
          <c:showPercent val="0"/>
          <c:showBubbleSize val="0"/>
        </c:dLbls>
        <c:gapWidth val="150"/>
        <c:axId val="100256768"/>
        <c:axId val="1002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00256768"/>
        <c:axId val="100263040"/>
      </c:lineChart>
      <c:dateAx>
        <c:axId val="100256768"/>
        <c:scaling>
          <c:orientation val="minMax"/>
        </c:scaling>
        <c:delete val="1"/>
        <c:axPos val="b"/>
        <c:numFmt formatCode="ge" sourceLinked="1"/>
        <c:majorTickMark val="none"/>
        <c:minorTickMark val="none"/>
        <c:tickLblPos val="none"/>
        <c:crossAx val="100263040"/>
        <c:crosses val="autoZero"/>
        <c:auto val="1"/>
        <c:lblOffset val="100"/>
        <c:baseTimeUnit val="years"/>
      </c:dateAx>
      <c:valAx>
        <c:axId val="1002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291.63</c:v>
                </c:pt>
                <c:pt idx="1">
                  <c:v>287.22000000000003</c:v>
                </c:pt>
                <c:pt idx="2">
                  <c:v>257.55</c:v>
                </c:pt>
                <c:pt idx="3">
                  <c:v>258.08</c:v>
                </c:pt>
                <c:pt idx="4">
                  <c:v>255.94</c:v>
                </c:pt>
              </c:numCache>
            </c:numRef>
          </c:val>
        </c:ser>
        <c:dLbls>
          <c:showLegendKey val="0"/>
          <c:showVal val="0"/>
          <c:showCatName val="0"/>
          <c:showSerName val="0"/>
          <c:showPercent val="0"/>
          <c:showBubbleSize val="0"/>
        </c:dLbls>
        <c:gapWidth val="150"/>
        <c:axId val="100292480"/>
        <c:axId val="1002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00292480"/>
        <c:axId val="100298752"/>
      </c:lineChart>
      <c:dateAx>
        <c:axId val="100292480"/>
        <c:scaling>
          <c:orientation val="minMax"/>
        </c:scaling>
        <c:delete val="1"/>
        <c:axPos val="b"/>
        <c:numFmt formatCode="ge" sourceLinked="1"/>
        <c:majorTickMark val="none"/>
        <c:minorTickMark val="none"/>
        <c:tickLblPos val="none"/>
        <c:crossAx val="100298752"/>
        <c:crosses val="autoZero"/>
        <c:auto val="1"/>
        <c:lblOffset val="100"/>
        <c:baseTimeUnit val="years"/>
      </c:dateAx>
      <c:valAx>
        <c:axId val="1002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0"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奈良県　御所市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27065</v>
      </c>
      <c r="AM8" s="61"/>
      <c r="AN8" s="61"/>
      <c r="AO8" s="61"/>
      <c r="AP8" s="61"/>
      <c r="AQ8" s="61"/>
      <c r="AR8" s="61"/>
      <c r="AS8" s="61"/>
      <c r="AT8" s="51">
        <f>データ!$S$6</f>
        <v>60.58</v>
      </c>
      <c r="AU8" s="52"/>
      <c r="AV8" s="52"/>
      <c r="AW8" s="52"/>
      <c r="AX8" s="52"/>
      <c r="AY8" s="52"/>
      <c r="AZ8" s="52"/>
      <c r="BA8" s="52"/>
      <c r="BB8" s="53">
        <f>データ!$T$6</f>
        <v>446.76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64.430000000000007</v>
      </c>
      <c r="J10" s="52"/>
      <c r="K10" s="52"/>
      <c r="L10" s="52"/>
      <c r="M10" s="52"/>
      <c r="N10" s="52"/>
      <c r="O10" s="64"/>
      <c r="P10" s="53">
        <f>データ!$P$6</f>
        <v>94.1</v>
      </c>
      <c r="Q10" s="53"/>
      <c r="R10" s="53"/>
      <c r="S10" s="53"/>
      <c r="T10" s="53"/>
      <c r="U10" s="53"/>
      <c r="V10" s="53"/>
      <c r="W10" s="61">
        <f>データ!$Q$6</f>
        <v>3765</v>
      </c>
      <c r="X10" s="61"/>
      <c r="Y10" s="61"/>
      <c r="Z10" s="61"/>
      <c r="AA10" s="61"/>
      <c r="AB10" s="61"/>
      <c r="AC10" s="61"/>
      <c r="AD10" s="2"/>
      <c r="AE10" s="2"/>
      <c r="AF10" s="2"/>
      <c r="AG10" s="2"/>
      <c r="AH10" s="5"/>
      <c r="AI10" s="5"/>
      <c r="AJ10" s="5"/>
      <c r="AK10" s="5"/>
      <c r="AL10" s="61">
        <f>データ!$U$6</f>
        <v>25316</v>
      </c>
      <c r="AM10" s="61"/>
      <c r="AN10" s="61"/>
      <c r="AO10" s="61"/>
      <c r="AP10" s="61"/>
      <c r="AQ10" s="61"/>
      <c r="AR10" s="61"/>
      <c r="AS10" s="61"/>
      <c r="AT10" s="51">
        <f>データ!$V$6</f>
        <v>50.07</v>
      </c>
      <c r="AU10" s="52"/>
      <c r="AV10" s="52"/>
      <c r="AW10" s="52"/>
      <c r="AX10" s="52"/>
      <c r="AY10" s="52"/>
      <c r="AZ10" s="52"/>
      <c r="BA10" s="52"/>
      <c r="BB10" s="53">
        <f>データ!$W$6</f>
        <v>505.61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292087</v>
      </c>
      <c r="D6" s="34">
        <f t="shared" si="3"/>
        <v>46</v>
      </c>
      <c r="E6" s="34">
        <f t="shared" si="3"/>
        <v>1</v>
      </c>
      <c r="F6" s="34">
        <f t="shared" si="3"/>
        <v>0</v>
      </c>
      <c r="G6" s="34">
        <f t="shared" si="3"/>
        <v>1</v>
      </c>
      <c r="H6" s="34" t="str">
        <f t="shared" si="3"/>
        <v>奈良県　御所市</v>
      </c>
      <c r="I6" s="34" t="str">
        <f t="shared" si="3"/>
        <v>法適用</v>
      </c>
      <c r="J6" s="34" t="str">
        <f t="shared" si="3"/>
        <v>水道事業</v>
      </c>
      <c r="K6" s="34" t="str">
        <f t="shared" si="3"/>
        <v>末端給水事業</v>
      </c>
      <c r="L6" s="34" t="str">
        <f t="shared" si="3"/>
        <v>A6</v>
      </c>
      <c r="M6" s="34">
        <f t="shared" si="3"/>
        <v>0</v>
      </c>
      <c r="N6" s="35" t="str">
        <f t="shared" si="3"/>
        <v>-</v>
      </c>
      <c r="O6" s="35">
        <f t="shared" si="3"/>
        <v>64.430000000000007</v>
      </c>
      <c r="P6" s="35">
        <f t="shared" si="3"/>
        <v>94.1</v>
      </c>
      <c r="Q6" s="35">
        <f t="shared" si="3"/>
        <v>3765</v>
      </c>
      <c r="R6" s="35">
        <f t="shared" si="3"/>
        <v>27065</v>
      </c>
      <c r="S6" s="35">
        <f t="shared" si="3"/>
        <v>60.58</v>
      </c>
      <c r="T6" s="35">
        <f t="shared" si="3"/>
        <v>446.76</v>
      </c>
      <c r="U6" s="35">
        <f t="shared" si="3"/>
        <v>25316</v>
      </c>
      <c r="V6" s="35">
        <f t="shared" si="3"/>
        <v>50.07</v>
      </c>
      <c r="W6" s="35">
        <f t="shared" si="3"/>
        <v>505.61</v>
      </c>
      <c r="X6" s="36">
        <f>IF(X7="",NA(),X7)</f>
        <v>101.48</v>
      </c>
      <c r="Y6" s="36">
        <f t="shared" ref="Y6:AG6" si="4">IF(Y7="",NA(),Y7)</f>
        <v>102.89</v>
      </c>
      <c r="Z6" s="36">
        <f t="shared" si="4"/>
        <v>112.25</v>
      </c>
      <c r="AA6" s="36">
        <f t="shared" si="4"/>
        <v>112.74</v>
      </c>
      <c r="AB6" s="36">
        <f t="shared" si="4"/>
        <v>112.84</v>
      </c>
      <c r="AC6" s="36">
        <f t="shared" si="4"/>
        <v>107.57</v>
      </c>
      <c r="AD6" s="36">
        <f t="shared" si="4"/>
        <v>106.55</v>
      </c>
      <c r="AE6" s="36">
        <f t="shared" si="4"/>
        <v>110.01</v>
      </c>
      <c r="AF6" s="36">
        <f t="shared" si="4"/>
        <v>111.21</v>
      </c>
      <c r="AG6" s="36">
        <f t="shared" si="4"/>
        <v>111.71</v>
      </c>
      <c r="AH6" s="35" t="str">
        <f>IF(AH7="","",IF(AH7="-","【-】","【"&amp;SUBSTITUTE(TEXT(AH7,"#,##0.00"),"-","△")&amp;"】"))</f>
        <v>【114.35】</v>
      </c>
      <c r="AI6" s="36">
        <f>IF(AI7="",NA(),AI7)</f>
        <v>17.97</v>
      </c>
      <c r="AJ6" s="36">
        <f t="shared" ref="AJ6:AR6" si="5">IF(AJ7="",NA(),AJ7)</f>
        <v>16.38</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684.61</v>
      </c>
      <c r="AU6" s="36">
        <f t="shared" ref="AU6:BC6" si="6">IF(AU7="",NA(),AU7)</f>
        <v>936.63</v>
      </c>
      <c r="AV6" s="36">
        <f t="shared" si="6"/>
        <v>242.43</v>
      </c>
      <c r="AW6" s="36">
        <f t="shared" si="6"/>
        <v>307.47000000000003</v>
      </c>
      <c r="AX6" s="36">
        <f t="shared" si="6"/>
        <v>253.16</v>
      </c>
      <c r="AY6" s="36">
        <f t="shared" si="6"/>
        <v>915.5</v>
      </c>
      <c r="AZ6" s="36">
        <f t="shared" si="6"/>
        <v>963.24</v>
      </c>
      <c r="BA6" s="36">
        <f t="shared" si="6"/>
        <v>381.53</v>
      </c>
      <c r="BB6" s="36">
        <f t="shared" si="6"/>
        <v>391.54</v>
      </c>
      <c r="BC6" s="36">
        <f t="shared" si="6"/>
        <v>384.34</v>
      </c>
      <c r="BD6" s="35" t="str">
        <f>IF(BD7="","",IF(BD7="-","【-】","【"&amp;SUBSTITUTE(TEXT(BD7,"#,##0.00"),"-","△")&amp;"】"))</f>
        <v>【262.87】</v>
      </c>
      <c r="BE6" s="36">
        <f>IF(BE7="",NA(),BE7)</f>
        <v>415.11</v>
      </c>
      <c r="BF6" s="36">
        <f t="shared" ref="BF6:BN6" si="7">IF(BF7="",NA(),BF7)</f>
        <v>411.57</v>
      </c>
      <c r="BG6" s="36">
        <f t="shared" si="7"/>
        <v>406.61</v>
      </c>
      <c r="BH6" s="36">
        <f t="shared" si="7"/>
        <v>391.02</v>
      </c>
      <c r="BI6" s="36">
        <f t="shared" si="7"/>
        <v>400.02</v>
      </c>
      <c r="BJ6" s="36">
        <f t="shared" si="7"/>
        <v>404.78</v>
      </c>
      <c r="BK6" s="36">
        <f t="shared" si="7"/>
        <v>400.38</v>
      </c>
      <c r="BL6" s="36">
        <f t="shared" si="7"/>
        <v>393.27</v>
      </c>
      <c r="BM6" s="36">
        <f t="shared" si="7"/>
        <v>386.97</v>
      </c>
      <c r="BN6" s="36">
        <f t="shared" si="7"/>
        <v>380.58</v>
      </c>
      <c r="BO6" s="35" t="str">
        <f>IF(BO7="","",IF(BO7="-","【-】","【"&amp;SUBSTITUTE(TEXT(BO7,"#,##0.00"),"-","△")&amp;"】"))</f>
        <v>【270.87】</v>
      </c>
      <c r="BP6" s="36">
        <f>IF(BP7="",NA(),BP7)</f>
        <v>73.430000000000007</v>
      </c>
      <c r="BQ6" s="36">
        <f t="shared" ref="BQ6:BY6" si="8">IF(BQ7="",NA(),BQ7)</f>
        <v>74.709999999999994</v>
      </c>
      <c r="BR6" s="36">
        <f t="shared" si="8"/>
        <v>83.39</v>
      </c>
      <c r="BS6" s="36">
        <f t="shared" si="8"/>
        <v>83.6</v>
      </c>
      <c r="BT6" s="36">
        <f t="shared" si="8"/>
        <v>84.52</v>
      </c>
      <c r="BU6" s="36">
        <f t="shared" si="8"/>
        <v>98.07</v>
      </c>
      <c r="BV6" s="36">
        <f t="shared" si="8"/>
        <v>96.56</v>
      </c>
      <c r="BW6" s="36">
        <f t="shared" si="8"/>
        <v>100.47</v>
      </c>
      <c r="BX6" s="36">
        <f t="shared" si="8"/>
        <v>101.72</v>
      </c>
      <c r="BY6" s="36">
        <f t="shared" si="8"/>
        <v>102.38</v>
      </c>
      <c r="BZ6" s="35" t="str">
        <f>IF(BZ7="","",IF(BZ7="-","【-】","【"&amp;SUBSTITUTE(TEXT(BZ7,"#,##0.00"),"-","△")&amp;"】"))</f>
        <v>【105.59】</v>
      </c>
      <c r="CA6" s="36">
        <f>IF(CA7="",NA(),CA7)</f>
        <v>291.63</v>
      </c>
      <c r="CB6" s="36">
        <f t="shared" ref="CB6:CJ6" si="9">IF(CB7="",NA(),CB7)</f>
        <v>287.22000000000003</v>
      </c>
      <c r="CC6" s="36">
        <f t="shared" si="9"/>
        <v>257.55</v>
      </c>
      <c r="CD6" s="36">
        <f t="shared" si="9"/>
        <v>258.08</v>
      </c>
      <c r="CE6" s="36">
        <f t="shared" si="9"/>
        <v>255.94</v>
      </c>
      <c r="CF6" s="36">
        <f t="shared" si="9"/>
        <v>172.26</v>
      </c>
      <c r="CG6" s="36">
        <f t="shared" si="9"/>
        <v>177.14</v>
      </c>
      <c r="CH6" s="36">
        <f t="shared" si="9"/>
        <v>169.82</v>
      </c>
      <c r="CI6" s="36">
        <f t="shared" si="9"/>
        <v>168.2</v>
      </c>
      <c r="CJ6" s="36">
        <f t="shared" si="9"/>
        <v>168.67</v>
      </c>
      <c r="CK6" s="35" t="str">
        <f>IF(CK7="","",IF(CK7="-","【-】","【"&amp;SUBSTITUTE(TEXT(CK7,"#,##0.00"),"-","△")&amp;"】"))</f>
        <v>【163.27】</v>
      </c>
      <c r="CL6" s="36">
        <f>IF(CL7="",NA(),CL7)</f>
        <v>60.34</v>
      </c>
      <c r="CM6" s="36">
        <f t="shared" ref="CM6:CU6" si="10">IF(CM7="",NA(),CM7)</f>
        <v>80.06</v>
      </c>
      <c r="CN6" s="36">
        <f t="shared" si="10"/>
        <v>81.11</v>
      </c>
      <c r="CO6" s="36">
        <f t="shared" si="10"/>
        <v>77.58</v>
      </c>
      <c r="CP6" s="36">
        <f t="shared" si="10"/>
        <v>75.489999999999995</v>
      </c>
      <c r="CQ6" s="36">
        <f t="shared" si="10"/>
        <v>55.68</v>
      </c>
      <c r="CR6" s="36">
        <f t="shared" si="10"/>
        <v>55.64</v>
      </c>
      <c r="CS6" s="36">
        <f t="shared" si="10"/>
        <v>55.13</v>
      </c>
      <c r="CT6" s="36">
        <f t="shared" si="10"/>
        <v>54.77</v>
      </c>
      <c r="CU6" s="36">
        <f t="shared" si="10"/>
        <v>54.92</v>
      </c>
      <c r="CV6" s="35" t="str">
        <f>IF(CV7="","",IF(CV7="-","【-】","【"&amp;SUBSTITUTE(TEXT(CV7,"#,##0.00"),"-","△")&amp;"】"))</f>
        <v>【59.94】</v>
      </c>
      <c r="CW6" s="36">
        <f>IF(CW7="",NA(),CW7)</f>
        <v>82.23</v>
      </c>
      <c r="CX6" s="36">
        <f t="shared" ref="CX6:DF6" si="11">IF(CX7="",NA(),CX7)</f>
        <v>81.2</v>
      </c>
      <c r="CY6" s="36">
        <f t="shared" si="11"/>
        <v>83.19</v>
      </c>
      <c r="CZ6" s="36">
        <f t="shared" si="11"/>
        <v>85.6</v>
      </c>
      <c r="DA6" s="36">
        <f t="shared" si="11"/>
        <v>87.22</v>
      </c>
      <c r="DB6" s="36">
        <f t="shared" si="11"/>
        <v>83.18</v>
      </c>
      <c r="DC6" s="36">
        <f t="shared" si="11"/>
        <v>83.09</v>
      </c>
      <c r="DD6" s="36">
        <f t="shared" si="11"/>
        <v>83</v>
      </c>
      <c r="DE6" s="36">
        <f t="shared" si="11"/>
        <v>82.89</v>
      </c>
      <c r="DF6" s="36">
        <f t="shared" si="11"/>
        <v>82.66</v>
      </c>
      <c r="DG6" s="35" t="str">
        <f>IF(DG7="","",IF(DG7="-","【-】","【"&amp;SUBSTITUTE(TEXT(DG7,"#,##0.00"),"-","△")&amp;"】"))</f>
        <v>【90.22】</v>
      </c>
      <c r="DH6" s="36">
        <f>IF(DH7="",NA(),DH7)</f>
        <v>32.08</v>
      </c>
      <c r="DI6" s="36">
        <f t="shared" ref="DI6:DQ6" si="12">IF(DI7="",NA(),DI7)</f>
        <v>34.01</v>
      </c>
      <c r="DJ6" s="36">
        <f t="shared" si="12"/>
        <v>38.590000000000003</v>
      </c>
      <c r="DK6" s="36">
        <f t="shared" si="12"/>
        <v>40.4</v>
      </c>
      <c r="DL6" s="36">
        <f t="shared" si="12"/>
        <v>41.66</v>
      </c>
      <c r="DM6" s="36">
        <f t="shared" si="12"/>
        <v>38.07</v>
      </c>
      <c r="DN6" s="36">
        <f t="shared" si="12"/>
        <v>39.06</v>
      </c>
      <c r="DO6" s="36">
        <f t="shared" si="12"/>
        <v>46.66</v>
      </c>
      <c r="DP6" s="36">
        <f t="shared" si="12"/>
        <v>47.46</v>
      </c>
      <c r="DQ6" s="36">
        <f t="shared" si="12"/>
        <v>48.49</v>
      </c>
      <c r="DR6" s="35" t="str">
        <f>IF(DR7="","",IF(DR7="-","【-】","【"&amp;SUBSTITUTE(TEXT(DR7,"#,##0.00"),"-","△")&amp;"】"))</f>
        <v>【47.91】</v>
      </c>
      <c r="DS6" s="36">
        <f>IF(DS7="",NA(),DS7)</f>
        <v>0.28000000000000003</v>
      </c>
      <c r="DT6" s="36">
        <f t="shared" ref="DT6:EB6" si="13">IF(DT7="",NA(),DT7)</f>
        <v>14.92</v>
      </c>
      <c r="DU6" s="36">
        <f t="shared" si="13"/>
        <v>14.32</v>
      </c>
      <c r="DV6" s="36">
        <f t="shared" si="13"/>
        <v>13.35</v>
      </c>
      <c r="DW6" s="36">
        <f t="shared" si="13"/>
        <v>12.46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0.82</v>
      </c>
      <c r="EE6" s="36">
        <f t="shared" ref="EE6:EM6" si="14">IF(EE7="",NA(),EE7)</f>
        <v>0.09</v>
      </c>
      <c r="EF6" s="36">
        <f t="shared" si="14"/>
        <v>1.65</v>
      </c>
      <c r="EG6" s="36">
        <f t="shared" si="14"/>
        <v>0.81</v>
      </c>
      <c r="EH6" s="36">
        <f t="shared" si="14"/>
        <v>1.06</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292087</v>
      </c>
      <c r="D7" s="38">
        <v>46</v>
      </c>
      <c r="E7" s="38">
        <v>1</v>
      </c>
      <c r="F7" s="38">
        <v>0</v>
      </c>
      <c r="G7" s="38">
        <v>1</v>
      </c>
      <c r="H7" s="38" t="s">
        <v>105</v>
      </c>
      <c r="I7" s="38" t="s">
        <v>106</v>
      </c>
      <c r="J7" s="38" t="s">
        <v>107</v>
      </c>
      <c r="K7" s="38" t="s">
        <v>108</v>
      </c>
      <c r="L7" s="38" t="s">
        <v>109</v>
      </c>
      <c r="M7" s="38"/>
      <c r="N7" s="39" t="s">
        <v>110</v>
      </c>
      <c r="O7" s="39">
        <v>64.430000000000007</v>
      </c>
      <c r="P7" s="39">
        <v>94.1</v>
      </c>
      <c r="Q7" s="39">
        <v>3765</v>
      </c>
      <c r="R7" s="39">
        <v>27065</v>
      </c>
      <c r="S7" s="39">
        <v>60.58</v>
      </c>
      <c r="T7" s="39">
        <v>446.76</v>
      </c>
      <c r="U7" s="39">
        <v>25316</v>
      </c>
      <c r="V7" s="39">
        <v>50.07</v>
      </c>
      <c r="W7" s="39">
        <v>505.61</v>
      </c>
      <c r="X7" s="39">
        <v>101.48</v>
      </c>
      <c r="Y7" s="39">
        <v>102.89</v>
      </c>
      <c r="Z7" s="39">
        <v>112.25</v>
      </c>
      <c r="AA7" s="39">
        <v>112.74</v>
      </c>
      <c r="AB7" s="39">
        <v>112.84</v>
      </c>
      <c r="AC7" s="39">
        <v>107.57</v>
      </c>
      <c r="AD7" s="39">
        <v>106.55</v>
      </c>
      <c r="AE7" s="39">
        <v>110.01</v>
      </c>
      <c r="AF7" s="39">
        <v>111.21</v>
      </c>
      <c r="AG7" s="39">
        <v>111.71</v>
      </c>
      <c r="AH7" s="39">
        <v>114.35</v>
      </c>
      <c r="AI7" s="39">
        <v>17.97</v>
      </c>
      <c r="AJ7" s="39">
        <v>16.38</v>
      </c>
      <c r="AK7" s="39">
        <v>0</v>
      </c>
      <c r="AL7" s="39">
        <v>0</v>
      </c>
      <c r="AM7" s="39">
        <v>0</v>
      </c>
      <c r="AN7" s="39">
        <v>9.34</v>
      </c>
      <c r="AO7" s="39">
        <v>9.56</v>
      </c>
      <c r="AP7" s="39">
        <v>2.8</v>
      </c>
      <c r="AQ7" s="39">
        <v>1.93</v>
      </c>
      <c r="AR7" s="39">
        <v>1.72</v>
      </c>
      <c r="AS7" s="39">
        <v>0.79</v>
      </c>
      <c r="AT7" s="39">
        <v>684.61</v>
      </c>
      <c r="AU7" s="39">
        <v>936.63</v>
      </c>
      <c r="AV7" s="39">
        <v>242.43</v>
      </c>
      <c r="AW7" s="39">
        <v>307.47000000000003</v>
      </c>
      <c r="AX7" s="39">
        <v>253.16</v>
      </c>
      <c r="AY7" s="39">
        <v>915.5</v>
      </c>
      <c r="AZ7" s="39">
        <v>963.24</v>
      </c>
      <c r="BA7" s="39">
        <v>381.53</v>
      </c>
      <c r="BB7" s="39">
        <v>391.54</v>
      </c>
      <c r="BC7" s="39">
        <v>384.34</v>
      </c>
      <c r="BD7" s="39">
        <v>262.87</v>
      </c>
      <c r="BE7" s="39">
        <v>415.11</v>
      </c>
      <c r="BF7" s="39">
        <v>411.57</v>
      </c>
      <c r="BG7" s="39">
        <v>406.61</v>
      </c>
      <c r="BH7" s="39">
        <v>391.02</v>
      </c>
      <c r="BI7" s="39">
        <v>400.02</v>
      </c>
      <c r="BJ7" s="39">
        <v>404.78</v>
      </c>
      <c r="BK7" s="39">
        <v>400.38</v>
      </c>
      <c r="BL7" s="39">
        <v>393.27</v>
      </c>
      <c r="BM7" s="39">
        <v>386.97</v>
      </c>
      <c r="BN7" s="39">
        <v>380.58</v>
      </c>
      <c r="BO7" s="39">
        <v>270.87</v>
      </c>
      <c r="BP7" s="39">
        <v>73.430000000000007</v>
      </c>
      <c r="BQ7" s="39">
        <v>74.709999999999994</v>
      </c>
      <c r="BR7" s="39">
        <v>83.39</v>
      </c>
      <c r="BS7" s="39">
        <v>83.6</v>
      </c>
      <c r="BT7" s="39">
        <v>84.52</v>
      </c>
      <c r="BU7" s="39">
        <v>98.07</v>
      </c>
      <c r="BV7" s="39">
        <v>96.56</v>
      </c>
      <c r="BW7" s="39">
        <v>100.47</v>
      </c>
      <c r="BX7" s="39">
        <v>101.72</v>
      </c>
      <c r="BY7" s="39">
        <v>102.38</v>
      </c>
      <c r="BZ7" s="39">
        <v>105.59</v>
      </c>
      <c r="CA7" s="39">
        <v>291.63</v>
      </c>
      <c r="CB7" s="39">
        <v>287.22000000000003</v>
      </c>
      <c r="CC7" s="39">
        <v>257.55</v>
      </c>
      <c r="CD7" s="39">
        <v>258.08</v>
      </c>
      <c r="CE7" s="39">
        <v>255.94</v>
      </c>
      <c r="CF7" s="39">
        <v>172.26</v>
      </c>
      <c r="CG7" s="39">
        <v>177.14</v>
      </c>
      <c r="CH7" s="39">
        <v>169.82</v>
      </c>
      <c r="CI7" s="39">
        <v>168.2</v>
      </c>
      <c r="CJ7" s="39">
        <v>168.67</v>
      </c>
      <c r="CK7" s="39">
        <v>163.27000000000001</v>
      </c>
      <c r="CL7" s="39">
        <v>60.34</v>
      </c>
      <c r="CM7" s="39">
        <v>80.06</v>
      </c>
      <c r="CN7" s="39">
        <v>81.11</v>
      </c>
      <c r="CO7" s="39">
        <v>77.58</v>
      </c>
      <c r="CP7" s="39">
        <v>75.489999999999995</v>
      </c>
      <c r="CQ7" s="39">
        <v>55.68</v>
      </c>
      <c r="CR7" s="39">
        <v>55.64</v>
      </c>
      <c r="CS7" s="39">
        <v>55.13</v>
      </c>
      <c r="CT7" s="39">
        <v>54.77</v>
      </c>
      <c r="CU7" s="39">
        <v>54.92</v>
      </c>
      <c r="CV7" s="39">
        <v>59.94</v>
      </c>
      <c r="CW7" s="39">
        <v>82.23</v>
      </c>
      <c r="CX7" s="39">
        <v>81.2</v>
      </c>
      <c r="CY7" s="39">
        <v>83.19</v>
      </c>
      <c r="CZ7" s="39">
        <v>85.6</v>
      </c>
      <c r="DA7" s="39">
        <v>87.22</v>
      </c>
      <c r="DB7" s="39">
        <v>83.18</v>
      </c>
      <c r="DC7" s="39">
        <v>83.09</v>
      </c>
      <c r="DD7" s="39">
        <v>83</v>
      </c>
      <c r="DE7" s="39">
        <v>82.89</v>
      </c>
      <c r="DF7" s="39">
        <v>82.66</v>
      </c>
      <c r="DG7" s="39">
        <v>90.22</v>
      </c>
      <c r="DH7" s="39">
        <v>32.08</v>
      </c>
      <c r="DI7" s="39">
        <v>34.01</v>
      </c>
      <c r="DJ7" s="39">
        <v>38.590000000000003</v>
      </c>
      <c r="DK7" s="39">
        <v>40.4</v>
      </c>
      <c r="DL7" s="39">
        <v>41.66</v>
      </c>
      <c r="DM7" s="39">
        <v>38.07</v>
      </c>
      <c r="DN7" s="39">
        <v>39.06</v>
      </c>
      <c r="DO7" s="39">
        <v>46.66</v>
      </c>
      <c r="DP7" s="39">
        <v>47.46</v>
      </c>
      <c r="DQ7" s="39">
        <v>48.49</v>
      </c>
      <c r="DR7" s="39">
        <v>47.91</v>
      </c>
      <c r="DS7" s="39">
        <v>0.28000000000000003</v>
      </c>
      <c r="DT7" s="39">
        <v>14.92</v>
      </c>
      <c r="DU7" s="39">
        <v>14.32</v>
      </c>
      <c r="DV7" s="39">
        <v>13.35</v>
      </c>
      <c r="DW7" s="39">
        <v>12.46</v>
      </c>
      <c r="DX7" s="39">
        <v>7.73</v>
      </c>
      <c r="DY7" s="39">
        <v>8.8699999999999992</v>
      </c>
      <c r="DZ7" s="39">
        <v>9.85</v>
      </c>
      <c r="EA7" s="39">
        <v>9.7100000000000009</v>
      </c>
      <c r="EB7" s="39">
        <v>12.79</v>
      </c>
      <c r="EC7" s="39">
        <v>15</v>
      </c>
      <c r="ED7" s="39">
        <v>0.82</v>
      </c>
      <c r="EE7" s="39">
        <v>0.09</v>
      </c>
      <c r="EF7" s="39">
        <v>1.65</v>
      </c>
      <c r="EG7" s="39">
        <v>0.81</v>
      </c>
      <c r="EH7" s="39">
        <v>1.06</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2018-02-22T01:18:50Z</cp:lastPrinted>
  <dcterms:created xsi:type="dcterms:W3CDTF">2017-12-25T01:32:59Z</dcterms:created>
  <dcterms:modified xsi:type="dcterms:W3CDTF">2018-02-22T01:18:51Z</dcterms:modified>
  <cp:category/>
</cp:coreProperties>
</file>