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01C4D5\disk\経営比較分析表の策定及び公表について\Ｈ28年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<sst xmlns="http://schemas.openxmlformats.org/spreadsheetml/2006/main" count="217" uniqueCount="107">
  <si>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</si>
  <si>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</si>
  <si>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</si>
  <si>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</si>
  <si>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</si>
  <si>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</si>
  <si>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</si>
  <si>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</si>
  <si>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</si>
  <si>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</si>
  <si>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</si>
  <si>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</si>
  <si>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</si>
  <si>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</si>
  <si>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</si>
  <si>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</si>
  <si>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</si>
  <si>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</si>
  <si>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</si>
  <si>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</si>
  <si>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</si>
  <si>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</si>
  <si>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</si>
  <si>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</si>
  <si>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</si>
  <si>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</si>
  <si>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</si>
  <si>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</si>
  <si>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</si>
  <si>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</si>
  <si>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</si>
  <si>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</si>
  <si>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</si>
  <si>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</si>
  <si>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</si>
  <si>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</si>
  <si>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</si>
  <si>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</si>
  <si>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</si>
  <si>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</si>
  <si>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</si>
  <si>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</si>
  <si>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</si>
  <si>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</si>
  <si>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</si>
  <si>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</si>
  <si>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</si>
  <si>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</si>
  <si>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</si>
  <si>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</si>
  <si>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</si>
  <si>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</si>
  <si>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</si>
  <si>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</si>
  <si>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</si>
  <si>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</si>
  <si>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</si>
  <si>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</si>
  <si>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</si>
  <si>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</si>
  <si>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</si>
  <si>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</si>
  <si>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</si>
  <si>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</si>
  <si>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</si>
  <si>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</si>
  <si>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</si>
  <si>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</si>
  <si>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</si>
  <si>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</si>
  <si>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</si>
  <si>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</si>
  <si>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</si>
  <si>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</si>
  <si>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</si>
  <si>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</si>
  <si>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</si>
  <si>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</si>
  <si>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</si>
  <si>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</si>
  <si>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</si>
  <si>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</si>
  <si>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</si>
  <si>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</si>
  <si>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</si>
  <si>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</si>
  <si>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</si>
  <si>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</si>
  <si>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</si>
  <si>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</si>
  <si>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</si>
  <si>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</si>
  <si>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</si>
  <si>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御所市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</si>
  <si>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</si>
  <si>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</si>
  <si>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</si>
  <si>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</si>
  <si>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</si>
  <si>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</si>
  <si>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</si>
  <si>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</si>
  <si>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</si>
  <si>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</si>
  <si>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安定して水を供給するため今後も管路の更新は必要不可欠なものであります。中でも基幹管路や防災の観点から広域避難所への配水管更新は最優先と位置づけています。
　これら更新事業の費用捻出として経費節減に取組むのはもちろん、人口減少による給水量の減少を考慮し、水道料金の値上げの検討が必要不可欠であると考えます。
　また、配水池等施設更新を含め、今後も自己水を継続する維持管理費よりも、県営水道からの水受給へ移行する経費の方が安価であるため、経費削減の1つとして県営水道100％受給に向け、努力しています。　</t>
    <rPh sb="0" eb="2">
      <t>アンテイ</t>
    </rPh>
    <rPh sb="4" eb="5">
      <t>ミズ</t>
    </rPh>
    <rPh sb="6" eb="8">
      <t>キョウキュウ</t>
    </rPh>
    <rPh sb="12" eb="14">
      <t>コンゴ</t>
    </rPh>
    <rPh sb="15" eb="17">
      <t>カンロ</t>
    </rPh>
    <rPh sb="18" eb="20">
      <t>コウシン</t>
    </rPh>
    <rPh sb="21" eb="23">
      <t>ヒツヨウ</t>
    </rPh>
    <rPh sb="23" eb="26">
      <t>フカケツ</t>
    </rPh>
    <rPh sb="35" eb="36">
      <t>ナカ</t>
    </rPh>
    <rPh sb="38" eb="40">
      <t>キカン</t>
    </rPh>
    <rPh sb="40" eb="42">
      <t>カンロ</t>
    </rPh>
    <rPh sb="43" eb="45">
      <t>ボウサイ</t>
    </rPh>
    <rPh sb="46" eb="48">
      <t>カンテン</t>
    </rPh>
    <rPh sb="50" eb="52">
      <t>コウイキ</t>
    </rPh>
    <rPh sb="52" eb="54">
      <t>ヒナン</t>
    </rPh>
    <rPh sb="54" eb="55">
      <t>ショ</t>
    </rPh>
    <rPh sb="57" eb="60">
      <t>ハイスイカン</t>
    </rPh>
    <rPh sb="60" eb="62">
      <t>コウシン</t>
    </rPh>
    <rPh sb="63" eb="64">
      <t>サイ</t>
    </rPh>
    <rPh sb="64" eb="66">
      <t>ユウセン</t>
    </rPh>
    <rPh sb="67" eb="69">
      <t>イチ</t>
    </rPh>
    <rPh sb="81" eb="83">
      <t>コウシン</t>
    </rPh>
    <rPh sb="83" eb="85">
      <t>ジギョウ</t>
    </rPh>
    <rPh sb="86" eb="88">
      <t>ヒヨウ</t>
    </rPh>
    <rPh sb="88" eb="90">
      <t>ネンシュツ</t>
    </rPh>
    <rPh sb="93" eb="95">
      <t>ケイヒ</t>
    </rPh>
    <rPh sb="95" eb="97">
      <t>セツゲン</t>
    </rPh>
    <rPh sb="98" eb="100">
      <t>トリク</t>
    </rPh>
    <rPh sb="108" eb="110">
      <t>ジンコウ</t>
    </rPh>
    <rPh sb="110" eb="112">
      <t>ゲンショウ</t>
    </rPh>
    <rPh sb="115" eb="117">
      <t>キュウスイ</t>
    </rPh>
    <rPh sb="117" eb="118">
      <t>リョウ</t>
    </rPh>
    <rPh sb="119" eb="121">
      <t>ゲンショウ</t>
    </rPh>
    <rPh sb="122" eb="124">
      <t>コウリョ</t>
    </rPh>
    <rPh sb="126" eb="128">
      <t>スイドウ</t>
    </rPh>
    <rPh sb="128" eb="130">
      <t>リョウキン</t>
    </rPh>
    <rPh sb="131" eb="133">
      <t>ネア</t>
    </rPh>
    <rPh sb="135" eb="137">
      <t>ケントウ</t>
    </rPh>
    <rPh sb="138" eb="140">
      <t>ヒツヨウ</t>
    </rPh>
    <rPh sb="140" eb="143">
      <t>フカケツ</t>
    </rPh>
    <rPh sb="147" eb="148">
      <t>カンガ</t>
    </rPh>
    <rPh sb="157" eb="160">
      <t>ハイスイチ</t>
    </rPh>
    <rPh sb="160" eb="161">
      <t>トウ</t>
    </rPh>
    <rPh sb="161" eb="163">
      <t>シセツ</t>
    </rPh>
    <rPh sb="163" eb="165">
      <t>コウシン</t>
    </rPh>
    <rPh sb="166" eb="167">
      <t>フク</t>
    </rPh>
    <rPh sb="169" eb="171">
      <t>コンゴ</t>
    </rPh>
    <rPh sb="172" eb="174">
      <t>ジコ</t>
    </rPh>
    <rPh sb="174" eb="175">
      <t>スイ</t>
    </rPh>
    <rPh sb="176" eb="178">
      <t>ケイゾク</t>
    </rPh>
    <rPh sb="180" eb="182">
      <t>イジ</t>
    </rPh>
    <rPh sb="182" eb="184">
      <t>カンリ</t>
    </rPh>
    <rPh sb="184" eb="185">
      <t>ヒ</t>
    </rPh>
    <rPh sb="189" eb="191">
      <t>ケンエイ</t>
    </rPh>
    <rPh sb="191" eb="193">
      <t>スイドウ</t>
    </rPh>
    <rPh sb="196" eb="197">
      <t>ミズ</t>
    </rPh>
    <rPh sb="197" eb="199">
      <t>ジュキュウ</t>
    </rPh>
    <rPh sb="200" eb="202">
      <t>イコウ</t>
    </rPh>
    <rPh sb="204" eb="206">
      <t>ケイヒ</t>
    </rPh>
    <rPh sb="207" eb="208">
      <t>ホウ</t>
    </rPh>
    <rPh sb="209" eb="211">
      <t>アンカ</t>
    </rPh>
    <rPh sb="217" eb="219">
      <t>ケイヒ</t>
    </rPh>
    <rPh sb="219" eb="221">
      <t>サクゲン</t>
    </rPh>
    <rPh sb="227" eb="229">
      <t>ケンエイ</t>
    </rPh>
    <rPh sb="229" eb="231">
      <t>スイドウ</t>
    </rPh>
    <rPh sb="235" eb="237">
      <t>ジュキュウ</t>
    </rPh>
    <rPh sb="238" eb="239">
      <t>ム</t>
    </rPh>
    <rPh sb="241" eb="243">
      <t>ドリョクショウワネンダイジョウスイドウセイビハジタメカンロケイネンヒリツタカトクタイヨウネンスウコドウスイカンソウスイカンオオケイカクテキロウキュウカンコウシンジギョウススサラジョウスイシセツコウシンジキトウライコンゴコウシンジギョウケイゾクミスヒツヨウ</t>
    </rPh>
    <phoneticPr fontId="4"/>
  </si>
  <si>
    <t>①経営収支比率、②累積欠損金比率について、平成26年度の会計制度改正後は経営が安定し黒字に見えますが、⑤料金回収率が100%を下回っており水道料金収入のみでは賄えず、経営状態が苦しいことに変わりはありません。
　人口減少に伴う給水量の減少は避けられない状態であり、料金収入の増加を見込めない中、⑥給水原価が平均を大きく上回っており、経費削減に取組むのはもちろんのこと、⑤料金回収率を上げるべく現年度口座引落やコンビニ収納への移行を推進し、過年度分については、平成28年度より奈良モデルを活用し、弁護士による滞納整理を行っています。
　これらを踏まえ、平成29年度経営戦略を策定し、料金改定等長期的な見直しを計ります。</t>
    <rPh sb="1" eb="3">
      <t>ケイエイ</t>
    </rPh>
    <rPh sb="3" eb="5">
      <t>シュウシ</t>
    </rPh>
    <rPh sb="5" eb="7">
      <t>ヒリツ</t>
    </rPh>
    <rPh sb="21" eb="23">
      <t>ヘイセイ</t>
    </rPh>
    <rPh sb="25" eb="26">
      <t>ネン</t>
    </rPh>
    <rPh sb="26" eb="27">
      <t>ド</t>
    </rPh>
    <rPh sb="36" eb="38">
      <t>ケイエイ</t>
    </rPh>
    <rPh sb="52" eb="54">
      <t>リョウキン</t>
    </rPh>
    <rPh sb="54" eb="56">
      <t>カイシュウ</t>
    </rPh>
    <rPh sb="56" eb="57">
      <t>リツ</t>
    </rPh>
    <rPh sb="63" eb="65">
      <t>シタマワ</t>
    </rPh>
    <rPh sb="79" eb="80">
      <t>マカナ</t>
    </rPh>
    <rPh sb="132" eb="134">
      <t>リョウキン</t>
    </rPh>
    <rPh sb="134" eb="136">
      <t>シュウニュウ</t>
    </rPh>
    <rPh sb="137" eb="139">
      <t>ゾウカ</t>
    </rPh>
    <rPh sb="140" eb="142">
      <t>ミコ</t>
    </rPh>
    <rPh sb="145" eb="146">
      <t>ナカ</t>
    </rPh>
    <rPh sb="148" eb="150">
      <t>キュウスイ</t>
    </rPh>
    <rPh sb="150" eb="152">
      <t>ゲンカ</t>
    </rPh>
    <rPh sb="153" eb="155">
      <t>ヘイキン</t>
    </rPh>
    <rPh sb="185" eb="187">
      <t>リョウキン</t>
    </rPh>
    <rPh sb="187" eb="189">
      <t>カイシュウ</t>
    </rPh>
    <rPh sb="189" eb="190">
      <t>リツ</t>
    </rPh>
    <rPh sb="191" eb="192">
      <t>ア</t>
    </rPh>
    <rPh sb="196" eb="198">
      <t>ゲンネン</t>
    </rPh>
    <rPh sb="198" eb="199">
      <t>ド</t>
    </rPh>
    <rPh sb="199" eb="201">
      <t>コウザ</t>
    </rPh>
    <rPh sb="201" eb="203">
      <t>ヒキオトシ</t>
    </rPh>
    <rPh sb="208" eb="210">
      <t>シュウノウ</t>
    </rPh>
    <rPh sb="212" eb="214">
      <t>イコウ</t>
    </rPh>
    <rPh sb="215" eb="217">
      <t>スイシン</t>
    </rPh>
    <rPh sb="219" eb="222">
      <t>カネンド</t>
    </rPh>
    <rPh sb="222" eb="223">
      <t>ブン</t>
    </rPh>
    <rPh sb="229" eb="231">
      <t>ヘイセイ</t>
    </rPh>
    <rPh sb="233" eb="234">
      <t>ネン</t>
    </rPh>
    <rPh sb="234" eb="235">
      <t>ド</t>
    </rPh>
    <rPh sb="237" eb="239">
      <t>ナラ</t>
    </rPh>
    <rPh sb="243" eb="245">
      <t>カツヨウ</t>
    </rPh>
    <rPh sb="247" eb="250">
      <t>ベンゴシ</t>
    </rPh>
    <rPh sb="253" eb="255">
      <t>タイノウ</t>
    </rPh>
    <rPh sb="255" eb="257">
      <t>セイリ</t>
    </rPh>
    <rPh sb="258" eb="259">
      <t>オコナ</t>
    </rPh>
    <rPh sb="271" eb="272">
      <t>フ</t>
    </rPh>
    <rPh sb="275" eb="277">
      <t>ヘイセイ</t>
    </rPh>
    <rPh sb="279" eb="280">
      <t>ネン</t>
    </rPh>
    <rPh sb="280" eb="281">
      <t>ド</t>
    </rPh>
    <rPh sb="281" eb="283">
      <t>ケイエイ</t>
    </rPh>
    <rPh sb="283" eb="285">
      <t>センリャク</t>
    </rPh>
    <rPh sb="286" eb="288">
      <t>サクテイ</t>
    </rPh>
    <rPh sb="290" eb="292">
      <t>リョウキン</t>
    </rPh>
    <rPh sb="292" eb="294">
      <t>カイテイ</t>
    </rPh>
    <rPh sb="294" eb="295">
      <t>トウ</t>
    </rPh>
    <rPh sb="295" eb="298">
      <t>チョウキテキ</t>
    </rPh>
    <rPh sb="299" eb="301">
      <t>ミナオ</t>
    </rPh>
    <rPh sb="303" eb="304">
      <t>ハカ</t>
    </rPh>
    <phoneticPr fontId="4"/>
  </si>
  <si>
    <t>　②管路経年化比率について、平成25年度の急上昇は平成24年度まで管路データが未整理であった為生じたものです。
　③管路更新率が年度により大きく増減しているのは、管路データの整理を行ったためと、更新する施設が管路以外にもあり、それぞれの年度により管路更新にあてる費用割合の差違によるものです。
　また、昭和30年代に上水道の整備が始まった為、管路の経年比率が高くなっています。特に耐用年数を超えた導水管と送水管が多く、計画的に老朽管更新事業を進めていますが、更に浄水施設についても更新時期が到来するため、今後も更新事業が継続することを見据えておく必要があります。</t>
    <rPh sb="2" eb="4">
      <t>カンロ</t>
    </rPh>
    <rPh sb="4" eb="6">
      <t>ケイネン</t>
    </rPh>
    <rPh sb="6" eb="7">
      <t>カ</t>
    </rPh>
    <rPh sb="7" eb="9">
      <t>ヒリツ</t>
    </rPh>
    <rPh sb="14" eb="16">
      <t>ヘイセイ</t>
    </rPh>
    <rPh sb="18" eb="20">
      <t>ネンド</t>
    </rPh>
    <rPh sb="21" eb="24">
      <t>キュウジョウショウ</t>
    </rPh>
    <rPh sb="25" eb="27">
      <t>ヘイセイ</t>
    </rPh>
    <rPh sb="29" eb="30">
      <t>ネン</t>
    </rPh>
    <rPh sb="30" eb="31">
      <t>ド</t>
    </rPh>
    <rPh sb="33" eb="35">
      <t>カンロ</t>
    </rPh>
    <rPh sb="39" eb="42">
      <t>ミセイリ</t>
    </rPh>
    <rPh sb="46" eb="47">
      <t>タメ</t>
    </rPh>
    <rPh sb="47" eb="48">
      <t>ショウ</t>
    </rPh>
    <rPh sb="58" eb="60">
      <t>カンロ</t>
    </rPh>
    <rPh sb="60" eb="62">
      <t>コウシン</t>
    </rPh>
    <rPh sb="62" eb="63">
      <t>リツ</t>
    </rPh>
    <rPh sb="64" eb="66">
      <t>ネンド</t>
    </rPh>
    <rPh sb="69" eb="70">
      <t>オオ</t>
    </rPh>
    <rPh sb="72" eb="74">
      <t>ゾウゲン</t>
    </rPh>
    <rPh sb="81" eb="83">
      <t>カンロ</t>
    </rPh>
    <rPh sb="87" eb="89">
      <t>セイリ</t>
    </rPh>
    <rPh sb="90" eb="91">
      <t>オコナ</t>
    </rPh>
    <rPh sb="97" eb="99">
      <t>コウシン</t>
    </rPh>
    <rPh sb="101" eb="103">
      <t>シセツ</t>
    </rPh>
    <rPh sb="104" eb="106">
      <t>カンロ</t>
    </rPh>
    <rPh sb="106" eb="108">
      <t>イガイ</t>
    </rPh>
    <rPh sb="118" eb="120">
      <t>ネンド</t>
    </rPh>
    <rPh sb="123" eb="125">
      <t>カンロ</t>
    </rPh>
    <rPh sb="125" eb="127">
      <t>コウシン</t>
    </rPh>
    <rPh sb="131" eb="133">
      <t>ヒヨウ</t>
    </rPh>
    <rPh sb="133" eb="135">
      <t>ワリアイ</t>
    </rPh>
    <rPh sb="136" eb="138">
      <t>サイ</t>
    </rPh>
    <rPh sb="151" eb="153">
      <t>ショウワ</t>
    </rPh>
    <rPh sb="155" eb="156">
      <t>ネン</t>
    </rPh>
    <rPh sb="156" eb="157">
      <t>ダイ</t>
    </rPh>
    <rPh sb="158" eb="161">
      <t>ジョウスイドウ</t>
    </rPh>
    <rPh sb="162" eb="164">
      <t>セイビ</t>
    </rPh>
    <rPh sb="165" eb="166">
      <t>ハジ</t>
    </rPh>
    <rPh sb="169" eb="170">
      <t>タメ</t>
    </rPh>
    <rPh sb="171" eb="173">
      <t>カンロ</t>
    </rPh>
    <rPh sb="174" eb="176">
      <t>ケイネン</t>
    </rPh>
    <rPh sb="176" eb="178">
      <t>ヒリツ</t>
    </rPh>
    <rPh sb="179" eb="180">
      <t>タカ</t>
    </rPh>
    <rPh sb="188" eb="189">
      <t>トク</t>
    </rPh>
    <rPh sb="190" eb="192">
      <t>タイヨウ</t>
    </rPh>
    <rPh sb="192" eb="194">
      <t>ネンスウ</t>
    </rPh>
    <rPh sb="195" eb="196">
      <t>コ</t>
    </rPh>
    <rPh sb="198" eb="200">
      <t>ドウスイ</t>
    </rPh>
    <rPh sb="200" eb="201">
      <t>カン</t>
    </rPh>
    <rPh sb="202" eb="205">
      <t>ソウスイカン</t>
    </rPh>
    <rPh sb="206" eb="207">
      <t>オオ</t>
    </rPh>
    <rPh sb="209" eb="212">
      <t>ケイカクテキ</t>
    </rPh>
    <rPh sb="213" eb="215">
      <t>ロウキュウ</t>
    </rPh>
    <rPh sb="215" eb="216">
      <t>カン</t>
    </rPh>
    <rPh sb="216" eb="218">
      <t>コウシン</t>
    </rPh>
    <rPh sb="218" eb="220">
      <t>ジギョウ</t>
    </rPh>
    <rPh sb="221" eb="222">
      <t>スス</t>
    </rPh>
    <rPh sb="229" eb="230">
      <t>サラ</t>
    </rPh>
    <rPh sb="231" eb="233">
      <t>ジョウスイ</t>
    </rPh>
    <rPh sb="233" eb="235">
      <t>シセツ</t>
    </rPh>
    <rPh sb="240" eb="242">
      <t>コウシン</t>
    </rPh>
    <rPh sb="242" eb="244">
      <t>ジキ</t>
    </rPh>
    <rPh sb="245" eb="247">
      <t>トウライ</t>
    </rPh>
    <rPh sb="252" eb="254">
      <t>コンゴ</t>
    </rPh>
    <rPh sb="255" eb="257">
      <t>コウシン</t>
    </rPh>
    <rPh sb="257" eb="259">
      <t>ジギョウ</t>
    </rPh>
    <rPh sb="260" eb="262">
      <t>ケイゾク</t>
    </rPh>
    <rPh sb="267" eb="269">
      <t>ミス</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</si>
</sst>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0.32</c:v>
                </c:pt>
                <c:pt idx="1">
                  <c:v>0.82</c:v>
                </c:pt>
                <c:pt idx="2">
                  <c:v>0.09</c:v>
                </c:pt>
                <c:pt idx="3">
                  <c:v>1.65</c:v>
                </c:pt>
                <c:pt idx="4">
                  <c:v>0.81</c:v>
                </c:pt>
              </c:numCache>
            </c:numRef>
          </c:val>
        </c:ser>
        <c:dLbls>
          <c:showLegendKey val="0"/>
          <c:showVal val="0"/>
          <c:showCatName val="0"/>
          <c:showSerName val="0"/>
          <c:showPercent val="0"/>
          <c:showBubbleSize val="0"/>
        </c:dLbls>
        <c:gapWidth val="150"/>
        <c:axId val="176413656"/>
        <c:axId val="2348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76413656"/>
        <c:axId val="234818392"/>
      </c:lineChart>
      <c:dateAx>
        <c:axId val="176413656"/>
        <c:scaling>
          <c:orientation val="minMax"/>
        </c:scaling>
        <c:delete val="1"/>
        <c:axPos val="b"/>
        <c:numFmt formatCode="ge" sourceLinked="1"/>
        <c:majorTickMark val="none"/>
        <c:minorTickMark val="none"/>
        <c:tickLblPos val="none"/>
        <c:crossAx val="234818392"/>
        <c:crosses val="autoZero"/>
        <c:auto val="1"/>
        <c:lblOffset val="100"/>
        <c:baseTimeUnit val="years"/>
      </c:dateAx>
      <c:valAx>
        <c:axId val="2348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1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60.45</c:v>
                </c:pt>
                <c:pt idx="1">
                  <c:v>60.34</c:v>
                </c:pt>
                <c:pt idx="2">
                  <c:v>80.06</c:v>
                </c:pt>
                <c:pt idx="3">
                  <c:v>81.11</c:v>
                </c:pt>
                <c:pt idx="4">
                  <c:v>77.58</c:v>
                </c:pt>
              </c:numCache>
            </c:numRef>
          </c:val>
        </c:ser>
        <c:dLbls>
          <c:showLegendKey val="0"/>
          <c:showVal val="0"/>
          <c:showCatName val="0"/>
          <c:showSerName val="0"/>
          <c:showPercent val="0"/>
          <c:showBubbleSize val="0"/>
        </c:dLbls>
        <c:gapWidth val="150"/>
        <c:axId val="235245112"/>
        <c:axId val="2352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35245112"/>
        <c:axId val="235245504"/>
      </c:lineChart>
      <c:dateAx>
        <c:axId val="235245112"/>
        <c:scaling>
          <c:orientation val="minMax"/>
        </c:scaling>
        <c:delete val="1"/>
        <c:axPos val="b"/>
        <c:numFmt formatCode="ge" sourceLinked="1"/>
        <c:majorTickMark val="none"/>
        <c:minorTickMark val="none"/>
        <c:tickLblPos val="none"/>
        <c:crossAx val="235245504"/>
        <c:crosses val="autoZero"/>
        <c:auto val="1"/>
        <c:lblOffset val="100"/>
        <c:baseTimeUnit val="years"/>
      </c:dateAx>
      <c:valAx>
        <c:axId val="235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83.28</c:v>
                </c:pt>
                <c:pt idx="1">
                  <c:v>82.23</c:v>
                </c:pt>
                <c:pt idx="2">
                  <c:v>81.2</c:v>
                </c:pt>
                <c:pt idx="3">
                  <c:v>83.19</c:v>
                </c:pt>
                <c:pt idx="4">
                  <c:v>85.6</c:v>
                </c:pt>
              </c:numCache>
            </c:numRef>
          </c:val>
        </c:ser>
        <c:dLbls>
          <c:showLegendKey val="0"/>
          <c:showVal val="0"/>
          <c:showCatName val="0"/>
          <c:showSerName val="0"/>
          <c:showPercent val="0"/>
          <c:showBubbleSize val="0"/>
        </c:dLbls>
        <c:gapWidth val="150"/>
        <c:axId val="235246680"/>
        <c:axId val="2352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35246680"/>
        <c:axId val="235247072"/>
      </c:lineChart>
      <c:dateAx>
        <c:axId val="235246680"/>
        <c:scaling>
          <c:orientation val="minMax"/>
        </c:scaling>
        <c:delete val="1"/>
        <c:axPos val="b"/>
        <c:numFmt formatCode="ge" sourceLinked="1"/>
        <c:majorTickMark val="none"/>
        <c:minorTickMark val="none"/>
        <c:tickLblPos val="none"/>
        <c:crossAx val="235247072"/>
        <c:crosses val="autoZero"/>
        <c:auto val="1"/>
        <c:lblOffset val="100"/>
        <c:baseTimeUnit val="years"/>
      </c:dateAx>
      <c:valAx>
        <c:axId val="2352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102.9</c:v>
                </c:pt>
                <c:pt idx="1">
                  <c:v>101.48</c:v>
                </c:pt>
                <c:pt idx="2">
                  <c:v>102.89</c:v>
                </c:pt>
                <c:pt idx="3">
                  <c:v>112.25</c:v>
                </c:pt>
                <c:pt idx="4">
                  <c:v>112.74</c:v>
                </c:pt>
              </c:numCache>
            </c:numRef>
          </c:val>
        </c:ser>
        <c:dLbls>
          <c:showLegendKey val="0"/>
          <c:showVal val="0"/>
          <c:showCatName val="0"/>
          <c:showSerName val="0"/>
          <c:showPercent val="0"/>
          <c:showBubbleSize val="0"/>
        </c:dLbls>
        <c:gapWidth val="150"/>
        <c:axId val="234876424"/>
        <c:axId val="23488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34876424"/>
        <c:axId val="234883464"/>
      </c:lineChart>
      <c:dateAx>
        <c:axId val="234876424"/>
        <c:scaling>
          <c:orientation val="minMax"/>
        </c:scaling>
        <c:delete val="1"/>
        <c:axPos val="b"/>
        <c:numFmt formatCode="ge" sourceLinked="1"/>
        <c:majorTickMark val="none"/>
        <c:minorTickMark val="none"/>
        <c:tickLblPos val="none"/>
        <c:crossAx val="234883464"/>
        <c:crosses val="autoZero"/>
        <c:auto val="1"/>
        <c:lblOffset val="100"/>
        <c:baseTimeUnit val="years"/>
      </c:dateAx>
      <c:valAx>
        <c:axId val="234883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87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30.2</c:v>
                </c:pt>
                <c:pt idx="1">
                  <c:v>32.08</c:v>
                </c:pt>
                <c:pt idx="2">
                  <c:v>34.01</c:v>
                </c:pt>
                <c:pt idx="3">
                  <c:v>38.590000000000003</c:v>
                </c:pt>
                <c:pt idx="4">
                  <c:v>40.4</c:v>
                </c:pt>
              </c:numCache>
            </c:numRef>
          </c:val>
        </c:ser>
        <c:dLbls>
          <c:showLegendKey val="0"/>
          <c:showVal val="0"/>
          <c:showCatName val="0"/>
          <c:showSerName val="0"/>
          <c:showPercent val="0"/>
          <c:showBubbleSize val="0"/>
        </c:dLbls>
        <c:gapWidth val="150"/>
        <c:axId val="234923304"/>
        <c:axId val="23492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34923304"/>
        <c:axId val="234923688"/>
      </c:lineChart>
      <c:dateAx>
        <c:axId val="234923304"/>
        <c:scaling>
          <c:orientation val="minMax"/>
        </c:scaling>
        <c:delete val="1"/>
        <c:axPos val="b"/>
        <c:numFmt formatCode="ge" sourceLinked="1"/>
        <c:majorTickMark val="none"/>
        <c:minorTickMark val="none"/>
        <c:tickLblPos val="none"/>
        <c:crossAx val="234923688"/>
        <c:crosses val="autoZero"/>
        <c:auto val="1"/>
        <c:lblOffset val="100"/>
        <c:baseTimeUnit val="years"/>
      </c:dateAx>
      <c:valAx>
        <c:axId val="23492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2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0.4</c:v>
                </c:pt>
                <c:pt idx="1">
                  <c:v>0.28000000000000003</c:v>
                </c:pt>
                <c:pt idx="2">
                  <c:v>14.92</c:v>
                </c:pt>
                <c:pt idx="3">
                  <c:v>14.32</c:v>
                </c:pt>
                <c:pt idx="4">
                  <c:v>13.35</c:v>
                </c:pt>
              </c:numCache>
            </c:numRef>
          </c:val>
        </c:ser>
        <c:dLbls>
          <c:showLegendKey val="0"/>
          <c:showVal val="0"/>
          <c:showCatName val="0"/>
          <c:showSerName val="0"/>
          <c:showPercent val="0"/>
          <c:showBubbleSize val="0"/>
        </c:dLbls>
        <c:gapWidth val="150"/>
        <c:axId val="234975104"/>
        <c:axId val="2349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34975104"/>
        <c:axId val="234975488"/>
      </c:lineChart>
      <c:dateAx>
        <c:axId val="234975104"/>
        <c:scaling>
          <c:orientation val="minMax"/>
        </c:scaling>
        <c:delete val="1"/>
        <c:axPos val="b"/>
        <c:numFmt formatCode="ge" sourceLinked="1"/>
        <c:majorTickMark val="none"/>
        <c:minorTickMark val="none"/>
        <c:tickLblPos val="none"/>
        <c:crossAx val="234975488"/>
        <c:crosses val="autoZero"/>
        <c:auto val="1"/>
        <c:lblOffset val="100"/>
        <c:baseTimeUnit val="years"/>
      </c:dateAx>
      <c:valAx>
        <c:axId val="2349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19.350000000000001</c:v>
                </c:pt>
                <c:pt idx="1">
                  <c:v>17.97</c:v>
                </c:pt>
                <c:pt idx="2">
                  <c:v>16.38</c:v>
                </c:pt>
                <c:pt idx="3" formatCode="#,##0.00;&quot;△&quot;#,##0.00">
                  <c:v>0</c:v>
                </c:pt>
                <c:pt idx="4" formatCode="#,##0.00;&quot;△&quot;#,##0.00">
                  <c:v>0</c:v>
                </c:pt>
              </c:numCache>
            </c:numRef>
          </c:val>
        </c:ser>
        <c:dLbls>
          <c:showLegendKey val="0"/>
          <c:showVal val="0"/>
          <c:showCatName val="0"/>
          <c:showSerName val="0"/>
          <c:showPercent val="0"/>
          <c:showBubbleSize val="0"/>
        </c:dLbls>
        <c:gapWidth val="150"/>
        <c:axId val="234985384"/>
        <c:axId val="23498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34985384"/>
        <c:axId val="234985776"/>
      </c:lineChart>
      <c:dateAx>
        <c:axId val="234985384"/>
        <c:scaling>
          <c:orientation val="minMax"/>
        </c:scaling>
        <c:delete val="1"/>
        <c:axPos val="b"/>
        <c:numFmt formatCode="ge" sourceLinked="1"/>
        <c:majorTickMark val="none"/>
        <c:minorTickMark val="none"/>
        <c:tickLblPos val="none"/>
        <c:crossAx val="234985776"/>
        <c:crosses val="autoZero"/>
        <c:auto val="1"/>
        <c:lblOffset val="100"/>
        <c:baseTimeUnit val="years"/>
      </c:dateAx>
      <c:valAx>
        <c:axId val="23498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98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374.68</c:v>
                </c:pt>
                <c:pt idx="1">
                  <c:v>684.61</c:v>
                </c:pt>
                <c:pt idx="2">
                  <c:v>936.63</c:v>
                </c:pt>
                <c:pt idx="3">
                  <c:v>242.43</c:v>
                </c:pt>
                <c:pt idx="4">
                  <c:v>307.47000000000003</c:v>
                </c:pt>
              </c:numCache>
            </c:numRef>
          </c:val>
        </c:ser>
        <c:dLbls>
          <c:showLegendKey val="0"/>
          <c:showVal val="0"/>
          <c:showCatName val="0"/>
          <c:showSerName val="0"/>
          <c:showPercent val="0"/>
          <c:showBubbleSize val="0"/>
        </c:dLbls>
        <c:gapWidth val="150"/>
        <c:axId val="234986952"/>
        <c:axId val="23498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34986952"/>
        <c:axId val="234987344"/>
      </c:lineChart>
      <c:dateAx>
        <c:axId val="234986952"/>
        <c:scaling>
          <c:orientation val="minMax"/>
        </c:scaling>
        <c:delete val="1"/>
        <c:axPos val="b"/>
        <c:numFmt formatCode="ge" sourceLinked="1"/>
        <c:majorTickMark val="none"/>
        <c:minorTickMark val="none"/>
        <c:tickLblPos val="none"/>
        <c:crossAx val="234987344"/>
        <c:crosses val="autoZero"/>
        <c:auto val="1"/>
        <c:lblOffset val="100"/>
        <c:baseTimeUnit val="years"/>
      </c:dateAx>
      <c:valAx>
        <c:axId val="23498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98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421.38</c:v>
                </c:pt>
                <c:pt idx="1">
                  <c:v>415.11</c:v>
                </c:pt>
                <c:pt idx="2">
                  <c:v>411.57</c:v>
                </c:pt>
                <c:pt idx="3">
                  <c:v>406.61</c:v>
                </c:pt>
                <c:pt idx="4">
                  <c:v>391.02</c:v>
                </c:pt>
              </c:numCache>
            </c:numRef>
          </c:val>
        </c:ser>
        <c:dLbls>
          <c:showLegendKey val="0"/>
          <c:showVal val="0"/>
          <c:showCatName val="0"/>
          <c:showSerName val="0"/>
          <c:showPercent val="0"/>
          <c:showBubbleSize val="0"/>
        </c:dLbls>
        <c:gapWidth val="150"/>
        <c:axId val="235123792"/>
        <c:axId val="23512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35123792"/>
        <c:axId val="235124184"/>
      </c:lineChart>
      <c:dateAx>
        <c:axId val="235123792"/>
        <c:scaling>
          <c:orientation val="minMax"/>
        </c:scaling>
        <c:delete val="1"/>
        <c:axPos val="b"/>
        <c:numFmt formatCode="ge" sourceLinked="1"/>
        <c:majorTickMark val="none"/>
        <c:minorTickMark val="none"/>
        <c:tickLblPos val="none"/>
        <c:crossAx val="235124184"/>
        <c:crosses val="autoZero"/>
        <c:auto val="1"/>
        <c:lblOffset val="100"/>
        <c:baseTimeUnit val="years"/>
      </c:dateAx>
      <c:valAx>
        <c:axId val="23512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12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75.08</c:v>
                </c:pt>
                <c:pt idx="1">
                  <c:v>73.430000000000007</c:v>
                </c:pt>
                <c:pt idx="2">
                  <c:v>74.709999999999994</c:v>
                </c:pt>
                <c:pt idx="3">
                  <c:v>83.39</c:v>
                </c:pt>
                <c:pt idx="4">
                  <c:v>83.6</c:v>
                </c:pt>
              </c:numCache>
            </c:numRef>
          </c:val>
        </c:ser>
        <c:dLbls>
          <c:showLegendKey val="0"/>
          <c:showVal val="0"/>
          <c:showCatName val="0"/>
          <c:showSerName val="0"/>
          <c:showPercent val="0"/>
          <c:showBubbleSize val="0"/>
        </c:dLbls>
        <c:gapWidth val="150"/>
        <c:axId val="235125360"/>
        <c:axId val="23512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35125360"/>
        <c:axId val="235125752"/>
      </c:lineChart>
      <c:dateAx>
        <c:axId val="235125360"/>
        <c:scaling>
          <c:orientation val="minMax"/>
        </c:scaling>
        <c:delete val="1"/>
        <c:axPos val="b"/>
        <c:numFmt formatCode="ge" sourceLinked="1"/>
        <c:majorTickMark val="none"/>
        <c:minorTickMark val="none"/>
        <c:tickLblPos val="none"/>
        <c:crossAx val="235125752"/>
        <c:crosses val="autoZero"/>
        <c:auto val="1"/>
        <c:lblOffset val="100"/>
        <c:baseTimeUnit val="years"/>
      </c:dateAx>
      <c:valAx>
        <c:axId val="23512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2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286</c:v>
                </c:pt>
                <c:pt idx="1">
                  <c:v>291.63</c:v>
                </c:pt>
                <c:pt idx="2">
                  <c:v>287.22000000000003</c:v>
                </c:pt>
                <c:pt idx="3">
                  <c:v>257.55</c:v>
                </c:pt>
                <c:pt idx="4">
                  <c:v>258.08</c:v>
                </c:pt>
              </c:numCache>
            </c:numRef>
          </c:val>
        </c:ser>
        <c:dLbls>
          <c:showLegendKey val="0"/>
          <c:showVal val="0"/>
          <c:showCatName val="0"/>
          <c:showSerName val="0"/>
          <c:showPercent val="0"/>
          <c:showBubbleSize val="0"/>
        </c:dLbls>
        <c:gapWidth val="150"/>
        <c:axId val="235126928"/>
        <c:axId val="23512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35126928"/>
        <c:axId val="235127320"/>
      </c:lineChart>
      <c:dateAx>
        <c:axId val="235126928"/>
        <c:scaling>
          <c:orientation val="minMax"/>
        </c:scaling>
        <c:delete val="1"/>
        <c:axPos val="b"/>
        <c:numFmt formatCode="ge" sourceLinked="1"/>
        <c:majorTickMark val="none"/>
        <c:minorTickMark val="none"/>
        <c:tickLblPos val="none"/>
        <c:crossAx val="235127320"/>
        <c:crosses val="autoZero"/>
        <c:auto val="1"/>
        <c:lblOffset val="100"/>
        <c:baseTimeUnit val="years"/>
      </c:dateAx>
      <c:valAx>
        <c:axId val="23512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2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13" zoomScaleNormal="100" workbookViewId="0">
      <selection activeCell="F13" sqref="F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奈良県　御所市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27466</v>
      </c>
      <c r="AJ8" s="75"/>
      <c r="AK8" s="75"/>
      <c r="AL8" s="75"/>
      <c r="AM8" s="75"/>
      <c r="AN8" s="75"/>
      <c r="AO8" s="75"/>
      <c r="AP8" s="76"/>
      <c r="AQ8" s="57">
        <f>データ!R6</f>
        <v>60.58</v>
      </c>
      <c r="AR8" s="57"/>
      <c r="AS8" s="57"/>
      <c r="AT8" s="57"/>
      <c r="AU8" s="57"/>
      <c r="AV8" s="57"/>
      <c r="AW8" s="57"/>
      <c r="AX8" s="57"/>
      <c r="AY8" s="57">
        <f>データ!S6</f>
        <v>453.38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65.3</v>
      </c>
      <c r="K10" s="57"/>
      <c r="L10" s="57"/>
      <c r="M10" s="57"/>
      <c r="N10" s="57"/>
      <c r="O10" s="57"/>
      <c r="P10" s="57"/>
      <c r="Q10" s="57"/>
      <c r="R10" s="57">
        <f>データ!O6</f>
        <v>94.99</v>
      </c>
      <c r="S10" s="57"/>
      <c r="T10" s="57"/>
      <c r="U10" s="57"/>
      <c r="V10" s="57"/>
      <c r="W10" s="57"/>
      <c r="X10" s="57"/>
      <c r="Y10" s="57"/>
      <c r="Z10" s="65">
        <f>データ!P6</f>
        <v>3765</v>
      </c>
      <c r="AA10" s="65"/>
      <c r="AB10" s="65"/>
      <c r="AC10" s="65"/>
      <c r="AD10" s="65"/>
      <c r="AE10" s="65"/>
      <c r="AF10" s="65"/>
      <c r="AG10" s="65"/>
      <c r="AH10" s="2"/>
      <c r="AI10" s="65">
        <f>データ!T6</f>
        <v>25991</v>
      </c>
      <c r="AJ10" s="65"/>
      <c r="AK10" s="65"/>
      <c r="AL10" s="65"/>
      <c r="AM10" s="65"/>
      <c r="AN10" s="65"/>
      <c r="AO10" s="65"/>
      <c r="AP10" s="65"/>
      <c r="AQ10" s="57">
        <f>データ!U6</f>
        <v>50.07</v>
      </c>
      <c r="AR10" s="57"/>
      <c r="AS10" s="57"/>
      <c r="AT10" s="57"/>
      <c r="AU10" s="57"/>
      <c r="AV10" s="57"/>
      <c r="AW10" s="57"/>
      <c r="AX10" s="57"/>
      <c r="AY10" s="57">
        <f>データ!V6</f>
        <v>519.09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292087</v>
      </c>
      <c r="D6" s="31">
        <f t="shared" si="3"/>
        <v>46</v>
      </c>
      <c r="E6" s="31">
        <f t="shared" si="3"/>
        <v>1</v>
      </c>
      <c r="F6" s="31">
        <f t="shared" si="3"/>
        <v>0</v>
      </c>
      <c r="G6" s="31">
        <f t="shared" si="3"/>
        <v>1</v>
      </c>
      <c r="H6" s="31" t="str">
        <f t="shared" si="3"/>
        <v>奈良県　御所市</v>
      </c>
      <c r="I6" s="31" t="str">
        <f t="shared" si="3"/>
        <v>法適用</v>
      </c>
      <c r="J6" s="31" t="str">
        <f t="shared" si="3"/>
        <v>水道事業</v>
      </c>
      <c r="K6" s="31" t="str">
        <f t="shared" si="3"/>
        <v>末端給水事業</v>
      </c>
      <c r="L6" s="31" t="str">
        <f t="shared" si="3"/>
        <v>A6</v>
      </c>
      <c r="M6" s="32" t="str">
        <f t="shared" si="3"/>
        <v>-</v>
      </c>
      <c r="N6" s="32">
        <f t="shared" si="3"/>
        <v>65.3</v>
      </c>
      <c r="O6" s="32">
        <f t="shared" si="3"/>
        <v>94.99</v>
      </c>
      <c r="P6" s="32">
        <f t="shared" si="3"/>
        <v>3765</v>
      </c>
      <c r="Q6" s="32">
        <f t="shared" si="3"/>
        <v>27466</v>
      </c>
      <c r="R6" s="32">
        <f t="shared" si="3"/>
        <v>60.58</v>
      </c>
      <c r="S6" s="32">
        <f t="shared" si="3"/>
        <v>453.38</v>
      </c>
      <c r="T6" s="32">
        <f t="shared" si="3"/>
        <v>25991</v>
      </c>
      <c r="U6" s="32">
        <f t="shared" si="3"/>
        <v>50.07</v>
      </c>
      <c r="V6" s="32">
        <f t="shared" si="3"/>
        <v>519.09</v>
      </c>
      <c r="W6" s="33">
        <f>IF(W7="",NA(),W7)</f>
        <v>102.9</v>
      </c>
      <c r="X6" s="33">
        <f t="shared" ref="X6:AF6" si="4">IF(X7="",NA(),X7)</f>
        <v>101.48</v>
      </c>
      <c r="Y6" s="33">
        <f t="shared" si="4"/>
        <v>102.89</v>
      </c>
      <c r="Z6" s="33">
        <f t="shared" si="4"/>
        <v>112.25</v>
      </c>
      <c r="AA6" s="33">
        <f t="shared" si="4"/>
        <v>112.74</v>
      </c>
      <c r="AB6" s="33">
        <f t="shared" si="4"/>
        <v>107.37</v>
      </c>
      <c r="AC6" s="33">
        <f t="shared" si="4"/>
        <v>107.57</v>
      </c>
      <c r="AD6" s="33">
        <f t="shared" si="4"/>
        <v>106.55</v>
      </c>
      <c r="AE6" s="33">
        <f t="shared" si="4"/>
        <v>110.01</v>
      </c>
      <c r="AF6" s="33">
        <f t="shared" si="4"/>
        <v>111.21</v>
      </c>
      <c r="AG6" s="32" t="str">
        <f>IF(AG7="","",IF(AG7="-","【-】","【"&amp;SUBSTITUTE(TEXT(AG7,"#,##0.00"),"-","△")&amp;"】"))</f>
        <v>【113.56】</v>
      </c>
      <c r="AH6" s="33">
        <f>IF(AH7="",NA(),AH7)</f>
        <v>19.350000000000001</v>
      </c>
      <c r="AI6" s="33">
        <f t="shared" ref="AI6:AQ6" si="5">IF(AI7="",NA(),AI7)</f>
        <v>17.97</v>
      </c>
      <c r="AJ6" s="33">
        <f t="shared" si="5"/>
        <v>16.38</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374.68</v>
      </c>
      <c r="AT6" s="33">
        <f t="shared" ref="AT6:BB6" si="6">IF(AT7="",NA(),AT7)</f>
        <v>684.61</v>
      </c>
      <c r="AU6" s="33">
        <f t="shared" si="6"/>
        <v>936.63</v>
      </c>
      <c r="AV6" s="33">
        <f t="shared" si="6"/>
        <v>242.43</v>
      </c>
      <c r="AW6" s="33">
        <f t="shared" si="6"/>
        <v>307.47000000000003</v>
      </c>
      <c r="AX6" s="33">
        <f t="shared" si="6"/>
        <v>995.5</v>
      </c>
      <c r="AY6" s="33">
        <f t="shared" si="6"/>
        <v>915.5</v>
      </c>
      <c r="AZ6" s="33">
        <f t="shared" si="6"/>
        <v>963.24</v>
      </c>
      <c r="BA6" s="33">
        <f t="shared" si="6"/>
        <v>381.53</v>
      </c>
      <c r="BB6" s="33">
        <f t="shared" si="6"/>
        <v>391.54</v>
      </c>
      <c r="BC6" s="32" t="str">
        <f>IF(BC7="","",IF(BC7="-","【-】","【"&amp;SUBSTITUTE(TEXT(BC7,"#,##0.00"),"-","△")&amp;"】"))</f>
        <v>【262.74】</v>
      </c>
      <c r="BD6" s="33">
        <f>IF(BD7="",NA(),BD7)</f>
        <v>421.38</v>
      </c>
      <c r="BE6" s="33">
        <f t="shared" ref="BE6:BM6" si="7">IF(BE7="",NA(),BE7)</f>
        <v>415.11</v>
      </c>
      <c r="BF6" s="33">
        <f t="shared" si="7"/>
        <v>411.57</v>
      </c>
      <c r="BG6" s="33">
        <f t="shared" si="7"/>
        <v>406.61</v>
      </c>
      <c r="BH6" s="33">
        <f t="shared" si="7"/>
        <v>391.02</v>
      </c>
      <c r="BI6" s="33">
        <f t="shared" si="7"/>
        <v>414.59</v>
      </c>
      <c r="BJ6" s="33">
        <f t="shared" si="7"/>
        <v>404.78</v>
      </c>
      <c r="BK6" s="33">
        <f t="shared" si="7"/>
        <v>400.38</v>
      </c>
      <c r="BL6" s="33">
        <f t="shared" si="7"/>
        <v>393.27</v>
      </c>
      <c r="BM6" s="33">
        <f t="shared" si="7"/>
        <v>386.97</v>
      </c>
      <c r="BN6" s="32" t="str">
        <f>IF(BN7="","",IF(BN7="-","【-】","【"&amp;SUBSTITUTE(TEXT(BN7,"#,##0.00"),"-","△")&amp;"】"))</f>
        <v>【276.38】</v>
      </c>
      <c r="BO6" s="33">
        <f>IF(BO7="",NA(),BO7)</f>
        <v>75.08</v>
      </c>
      <c r="BP6" s="33">
        <f t="shared" ref="BP6:BX6" si="8">IF(BP7="",NA(),BP7)</f>
        <v>73.430000000000007</v>
      </c>
      <c r="BQ6" s="33">
        <f t="shared" si="8"/>
        <v>74.709999999999994</v>
      </c>
      <c r="BR6" s="33">
        <f t="shared" si="8"/>
        <v>83.39</v>
      </c>
      <c r="BS6" s="33">
        <f t="shared" si="8"/>
        <v>83.6</v>
      </c>
      <c r="BT6" s="33">
        <f t="shared" si="8"/>
        <v>97.71</v>
      </c>
      <c r="BU6" s="33">
        <f t="shared" si="8"/>
        <v>98.07</v>
      </c>
      <c r="BV6" s="33">
        <f t="shared" si="8"/>
        <v>96.56</v>
      </c>
      <c r="BW6" s="33">
        <f t="shared" si="8"/>
        <v>100.47</v>
      </c>
      <c r="BX6" s="33">
        <f t="shared" si="8"/>
        <v>101.72</v>
      </c>
      <c r="BY6" s="32" t="str">
        <f>IF(BY7="","",IF(BY7="-","【-】","【"&amp;SUBSTITUTE(TEXT(BY7,"#,##0.00"),"-","△")&amp;"】"))</f>
        <v>【104.99】</v>
      </c>
      <c r="BZ6" s="33">
        <f>IF(BZ7="",NA(),BZ7)</f>
        <v>286</v>
      </c>
      <c r="CA6" s="33">
        <f t="shared" ref="CA6:CI6" si="9">IF(CA7="",NA(),CA7)</f>
        <v>291.63</v>
      </c>
      <c r="CB6" s="33">
        <f t="shared" si="9"/>
        <v>287.22000000000003</v>
      </c>
      <c r="CC6" s="33">
        <f t="shared" si="9"/>
        <v>257.55</v>
      </c>
      <c r="CD6" s="33">
        <f t="shared" si="9"/>
        <v>258.08</v>
      </c>
      <c r="CE6" s="33">
        <f t="shared" si="9"/>
        <v>173.56</v>
      </c>
      <c r="CF6" s="33">
        <f t="shared" si="9"/>
        <v>172.26</v>
      </c>
      <c r="CG6" s="33">
        <f t="shared" si="9"/>
        <v>177.14</v>
      </c>
      <c r="CH6" s="33">
        <f t="shared" si="9"/>
        <v>169.82</v>
      </c>
      <c r="CI6" s="33">
        <f t="shared" si="9"/>
        <v>168.2</v>
      </c>
      <c r="CJ6" s="32" t="str">
        <f>IF(CJ7="","",IF(CJ7="-","【-】","【"&amp;SUBSTITUTE(TEXT(CJ7,"#,##0.00"),"-","△")&amp;"】"))</f>
        <v>【163.72】</v>
      </c>
      <c r="CK6" s="33">
        <f>IF(CK7="",NA(),CK7)</f>
        <v>60.45</v>
      </c>
      <c r="CL6" s="33">
        <f t="shared" ref="CL6:CT6" si="10">IF(CL7="",NA(),CL7)</f>
        <v>60.34</v>
      </c>
      <c r="CM6" s="33">
        <f t="shared" si="10"/>
        <v>80.06</v>
      </c>
      <c r="CN6" s="33">
        <f t="shared" si="10"/>
        <v>81.11</v>
      </c>
      <c r="CO6" s="33">
        <f t="shared" si="10"/>
        <v>77.58</v>
      </c>
      <c r="CP6" s="33">
        <f t="shared" si="10"/>
        <v>55.84</v>
      </c>
      <c r="CQ6" s="33">
        <f t="shared" si="10"/>
        <v>55.68</v>
      </c>
      <c r="CR6" s="33">
        <f t="shared" si="10"/>
        <v>55.64</v>
      </c>
      <c r="CS6" s="33">
        <f t="shared" si="10"/>
        <v>55.13</v>
      </c>
      <c r="CT6" s="33">
        <f t="shared" si="10"/>
        <v>54.77</v>
      </c>
      <c r="CU6" s="32" t="str">
        <f>IF(CU7="","",IF(CU7="-","【-】","【"&amp;SUBSTITUTE(TEXT(CU7,"#,##0.00"),"-","△")&amp;"】"))</f>
        <v>【59.76】</v>
      </c>
      <c r="CV6" s="33">
        <f>IF(CV7="",NA(),CV7)</f>
        <v>83.28</v>
      </c>
      <c r="CW6" s="33">
        <f t="shared" ref="CW6:DE6" si="11">IF(CW7="",NA(),CW7)</f>
        <v>82.23</v>
      </c>
      <c r="CX6" s="33">
        <f t="shared" si="11"/>
        <v>81.2</v>
      </c>
      <c r="CY6" s="33">
        <f t="shared" si="11"/>
        <v>83.19</v>
      </c>
      <c r="CZ6" s="33">
        <f t="shared" si="11"/>
        <v>85.6</v>
      </c>
      <c r="DA6" s="33">
        <f t="shared" si="11"/>
        <v>83.11</v>
      </c>
      <c r="DB6" s="33">
        <f t="shared" si="11"/>
        <v>83.18</v>
      </c>
      <c r="DC6" s="33">
        <f t="shared" si="11"/>
        <v>83.09</v>
      </c>
      <c r="DD6" s="33">
        <f t="shared" si="11"/>
        <v>83</v>
      </c>
      <c r="DE6" s="33">
        <f t="shared" si="11"/>
        <v>82.89</v>
      </c>
      <c r="DF6" s="32" t="str">
        <f>IF(DF7="","",IF(DF7="-","【-】","【"&amp;SUBSTITUTE(TEXT(DF7,"#,##0.00"),"-","△")&amp;"】"))</f>
        <v>【89.95】</v>
      </c>
      <c r="DG6" s="33">
        <f>IF(DG7="",NA(),DG7)</f>
        <v>30.2</v>
      </c>
      <c r="DH6" s="33">
        <f t="shared" ref="DH6:DP6" si="12">IF(DH7="",NA(),DH7)</f>
        <v>32.08</v>
      </c>
      <c r="DI6" s="33">
        <f t="shared" si="12"/>
        <v>34.01</v>
      </c>
      <c r="DJ6" s="33">
        <f t="shared" si="12"/>
        <v>38.590000000000003</v>
      </c>
      <c r="DK6" s="33">
        <f t="shared" si="12"/>
        <v>40.4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0.4</v>
      </c>
      <c r="DS6" s="33">
        <f t="shared" ref="DS6:EA6" si="13">IF(DS7="",NA(),DS7)</f>
        <v>0.28000000000000003</v>
      </c>
      <c r="DT6" s="33">
        <f t="shared" si="13"/>
        <v>14.92</v>
      </c>
      <c r="DU6" s="33">
        <f t="shared" si="13"/>
        <v>14.32</v>
      </c>
      <c r="DV6" s="33">
        <f t="shared" si="13"/>
        <v>13.35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0.32</v>
      </c>
      <c r="ED6" s="33">
        <f t="shared" ref="ED6:EL6" si="14">IF(ED7="",NA(),ED7)</f>
        <v>0.82</v>
      </c>
      <c r="EE6" s="33">
        <f t="shared" si="14"/>
        <v>0.09</v>
      </c>
      <c r="EF6" s="33">
        <f t="shared" si="14"/>
        <v>1.65</v>
      </c>
      <c r="EG6" s="33">
        <f t="shared" si="14"/>
        <v>0.81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292087</v>
      </c>
      <c r="D7" s="35">
        <v>46</v>
      </c>
      <c r="E7" s="35">
        <v>1</v>
      </c>
      <c r="F7" s="35">
        <v>0</v>
      </c>
      <c r="G7" s="35">
        <v>1</v>
      </c>
      <c r="H7" s="35" t="s">
        <v>93</v>
      </c>
      <c r="I7" s="35" t="s">
        <v>94</v>
      </c>
      <c r="J7" s="35" t="s">
        <v>95</v>
      </c>
      <c r="K7" s="35" t="s">
        <v>96</v>
      </c>
      <c r="L7" s="35" t="s">
        <v>97</v>
      </c>
      <c r="M7" s="36" t="s">
        <v>98</v>
      </c>
      <c r="N7" s="36">
        <v>65.3</v>
      </c>
      <c r="O7" s="36">
        <v>94.99</v>
      </c>
      <c r="P7" s="36">
        <v>3765</v>
      </c>
      <c r="Q7" s="36">
        <v>27466</v>
      </c>
      <c r="R7" s="36">
        <v>60.58</v>
      </c>
      <c r="S7" s="36">
        <v>453.38</v>
      </c>
      <c r="T7" s="36">
        <v>25991</v>
      </c>
      <c r="U7" s="36">
        <v>50.07</v>
      </c>
      <c r="V7" s="36">
        <v>519.09</v>
      </c>
      <c r="W7" s="36">
        <v>102.9</v>
      </c>
      <c r="X7" s="36">
        <v>101.48</v>
      </c>
      <c r="Y7" s="36">
        <v>102.89</v>
      </c>
      <c r="Z7" s="36">
        <v>112.25</v>
      </c>
      <c r="AA7" s="36">
        <v>112.74</v>
      </c>
      <c r="AB7" s="36">
        <v>107.37</v>
      </c>
      <c r="AC7" s="36">
        <v>107.57</v>
      </c>
      <c r="AD7" s="36">
        <v>106.55</v>
      </c>
      <c r="AE7" s="36">
        <v>110.01</v>
      </c>
      <c r="AF7" s="36">
        <v>111.21</v>
      </c>
      <c r="AG7" s="36">
        <v>113.56</v>
      </c>
      <c r="AH7" s="36">
        <v>19.350000000000001</v>
      </c>
      <c r="AI7" s="36">
        <v>17.97</v>
      </c>
      <c r="AJ7" s="36">
        <v>16.38</v>
      </c>
      <c r="AK7" s="36">
        <v>0</v>
      </c>
      <c r="AL7" s="36">
        <v>0</v>
      </c>
      <c r="AM7" s="36">
        <v>8.5</v>
      </c>
      <c r="AN7" s="36">
        <v>9.34</v>
      </c>
      <c r="AO7" s="36">
        <v>9.56</v>
      </c>
      <c r="AP7" s="36">
        <v>2.8</v>
      </c>
      <c r="AQ7" s="36">
        <v>1.93</v>
      </c>
      <c r="AR7" s="36">
        <v>0.87</v>
      </c>
      <c r="AS7" s="36">
        <v>374.68</v>
      </c>
      <c r="AT7" s="36">
        <v>684.61</v>
      </c>
      <c r="AU7" s="36">
        <v>936.63</v>
      </c>
      <c r="AV7" s="36">
        <v>242.43</v>
      </c>
      <c r="AW7" s="36">
        <v>307.47000000000003</v>
      </c>
      <c r="AX7" s="36">
        <v>995.5</v>
      </c>
      <c r="AY7" s="36">
        <v>915.5</v>
      </c>
      <c r="AZ7" s="36">
        <v>963.24</v>
      </c>
      <c r="BA7" s="36">
        <v>381.53</v>
      </c>
      <c r="BB7" s="36">
        <v>391.54</v>
      </c>
      <c r="BC7" s="36">
        <v>262.74</v>
      </c>
      <c r="BD7" s="36">
        <v>421.38</v>
      </c>
      <c r="BE7" s="36">
        <v>415.11</v>
      </c>
      <c r="BF7" s="36">
        <v>411.57</v>
      </c>
      <c r="BG7" s="36">
        <v>406.61</v>
      </c>
      <c r="BH7" s="36">
        <v>391.02</v>
      </c>
      <c r="BI7" s="36">
        <v>414.59</v>
      </c>
      <c r="BJ7" s="36">
        <v>404.78</v>
      </c>
      <c r="BK7" s="36">
        <v>400.38</v>
      </c>
      <c r="BL7" s="36">
        <v>393.27</v>
      </c>
      <c r="BM7" s="36">
        <v>386.97</v>
      </c>
      <c r="BN7" s="36">
        <v>276.38</v>
      </c>
      <c r="BO7" s="36">
        <v>75.08</v>
      </c>
      <c r="BP7" s="36">
        <v>73.430000000000007</v>
      </c>
      <c r="BQ7" s="36">
        <v>74.709999999999994</v>
      </c>
      <c r="BR7" s="36">
        <v>83.39</v>
      </c>
      <c r="BS7" s="36">
        <v>83.6</v>
      </c>
      <c r="BT7" s="36">
        <v>97.71</v>
      </c>
      <c r="BU7" s="36">
        <v>98.07</v>
      </c>
      <c r="BV7" s="36">
        <v>96.56</v>
      </c>
      <c r="BW7" s="36">
        <v>100.47</v>
      </c>
      <c r="BX7" s="36">
        <v>101.72</v>
      </c>
      <c r="BY7" s="36">
        <v>104.99</v>
      </c>
      <c r="BZ7" s="36">
        <v>286</v>
      </c>
      <c r="CA7" s="36">
        <v>291.63</v>
      </c>
      <c r="CB7" s="36">
        <v>287.22000000000003</v>
      </c>
      <c r="CC7" s="36">
        <v>257.55</v>
      </c>
      <c r="CD7" s="36">
        <v>258.08</v>
      </c>
      <c r="CE7" s="36">
        <v>173.56</v>
      </c>
      <c r="CF7" s="36">
        <v>172.26</v>
      </c>
      <c r="CG7" s="36">
        <v>177.14</v>
      </c>
      <c r="CH7" s="36">
        <v>169.82</v>
      </c>
      <c r="CI7" s="36">
        <v>168.2</v>
      </c>
      <c r="CJ7" s="36">
        <v>163.72</v>
      </c>
      <c r="CK7" s="36">
        <v>60.45</v>
      </c>
      <c r="CL7" s="36">
        <v>60.34</v>
      </c>
      <c r="CM7" s="36">
        <v>80.06</v>
      </c>
      <c r="CN7" s="36">
        <v>81.11</v>
      </c>
      <c r="CO7" s="36">
        <v>77.58</v>
      </c>
      <c r="CP7" s="36">
        <v>55.84</v>
      </c>
      <c r="CQ7" s="36">
        <v>55.68</v>
      </c>
      <c r="CR7" s="36">
        <v>55.64</v>
      </c>
      <c r="CS7" s="36">
        <v>55.13</v>
      </c>
      <c r="CT7" s="36">
        <v>54.77</v>
      </c>
      <c r="CU7" s="36">
        <v>59.76</v>
      </c>
      <c r="CV7" s="36">
        <v>83.28</v>
      </c>
      <c r="CW7" s="36">
        <v>82.23</v>
      </c>
      <c r="CX7" s="36">
        <v>81.2</v>
      </c>
      <c r="CY7" s="36">
        <v>83.19</v>
      </c>
      <c r="CZ7" s="36">
        <v>85.6</v>
      </c>
      <c r="DA7" s="36">
        <v>83.11</v>
      </c>
      <c r="DB7" s="36">
        <v>83.18</v>
      </c>
      <c r="DC7" s="36">
        <v>83.09</v>
      </c>
      <c r="DD7" s="36">
        <v>83</v>
      </c>
      <c r="DE7" s="36">
        <v>82.89</v>
      </c>
      <c r="DF7" s="36">
        <v>89.95</v>
      </c>
      <c r="DG7" s="36">
        <v>30.2</v>
      </c>
      <c r="DH7" s="36">
        <v>32.08</v>
      </c>
      <c r="DI7" s="36">
        <v>34.01</v>
      </c>
      <c r="DJ7" s="36">
        <v>38.590000000000003</v>
      </c>
      <c r="DK7" s="36">
        <v>40.4</v>
      </c>
      <c r="DL7" s="36">
        <v>37.090000000000003</v>
      </c>
      <c r="DM7" s="36">
        <v>38.07</v>
      </c>
      <c r="DN7" s="36">
        <v>39.06</v>
      </c>
      <c r="DO7" s="36">
        <v>46.66</v>
      </c>
      <c r="DP7" s="36">
        <v>47.46</v>
      </c>
      <c r="DQ7" s="36">
        <v>47.18</v>
      </c>
      <c r="DR7" s="36">
        <v>0.4</v>
      </c>
      <c r="DS7" s="36">
        <v>0.28000000000000003</v>
      </c>
      <c r="DT7" s="36">
        <v>14.92</v>
      </c>
      <c r="DU7" s="36">
        <v>14.32</v>
      </c>
      <c r="DV7" s="36">
        <v>13.35</v>
      </c>
      <c r="DW7" s="36">
        <v>6.63</v>
      </c>
      <c r="DX7" s="36">
        <v>7.73</v>
      </c>
      <c r="DY7" s="36">
        <v>8.8699999999999992</v>
      </c>
      <c r="DZ7" s="36">
        <v>9.85</v>
      </c>
      <c r="EA7" s="36">
        <v>9.7100000000000009</v>
      </c>
      <c r="EB7" s="36">
        <v>13.18</v>
      </c>
      <c r="EC7" s="36">
        <v>0.32</v>
      </c>
      <c r="ED7" s="36">
        <v>0.82</v>
      </c>
      <c r="EE7" s="36">
        <v>0.09</v>
      </c>
      <c r="EF7" s="36">
        <v>1.65</v>
      </c>
      <c r="EG7" s="36">
        <v>0.81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cp:lastPrinted>2017-02-23T01:28:11Z</cp:lastPrinted>
  <dcterms:created xsi:type="dcterms:W3CDTF">2017-02-01T08:45:50Z</dcterms:created>
  <dcterms:modified xsi:type="dcterms:W3CDTF">2017-02-23T01:29:14Z</dcterms:modified>
  <cp:category/>
</cp:coreProperties>
</file>