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01C4D5\disk\メール 等調査依頼の回答様式\h27\経営比較分析について\"/>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<sst xmlns="http://schemas.openxmlformats.org/spreadsheetml/2006/main" count="217" uniqueCount="107">
  <si>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</si>
  <si>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</si>
  <si>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</si>
  <si>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</si>
  <si>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</si>
  <si>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</si>
  <si>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</si>
  <si>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</si>
  <si>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</si>
  <si>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</si>
  <si>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</si>
  <si>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</si>
  <si>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</si>
  <si>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</si>
  <si>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</si>
  <si>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</si>
  <si>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</si>
  <si>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</si>
  <si>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</si>
  <si>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</si>
  <si>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</si>
  <si>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</si>
  <si>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</si>
  <si>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</si>
  <si>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</si>
  <si>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</si>
  <si>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</si>
  <si>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</si>
  <si>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</si>
  <si>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</si>
  <si>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</si>
  <si>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</si>
  <si>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</si>
  <si>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</si>
  <si>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</si>
  <si>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</si>
  <si>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</si>
  <si>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</si>
  <si>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</si>
  <si>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</si>
  <si>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</si>
  <si>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</si>
  <si>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</si>
  <si>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</si>
  <si>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</si>
  <si>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</si>
  <si>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</si>
  <si>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</si>
  <si>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</si>
  <si>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</si>
  <si>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</si>
  <si>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</si>
  <si>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</si>
  <si>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</si>
  <si>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</si>
  <si>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</si>
  <si>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</si>
  <si>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</si>
  <si>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</si>
  <si>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</si>
  <si>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</si>
  <si>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</si>
  <si>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</si>
  <si>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</si>
  <si>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</si>
  <si>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</si>
  <si>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</si>
  <si>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</si>
  <si>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</si>
  <si>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</si>
  <si>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</si>
  <si>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</si>
  <si>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</si>
  <si>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</si>
  <si>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</si>
  <si>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</si>
  <si>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</si>
  <si>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</si>
  <si>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</si>
  <si>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</si>
  <si>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</si>
  <si>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</si>
  <si>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</si>
  <si>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</si>
  <si>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</si>
  <si>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</si>
  <si>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</si>
  <si>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</si>
  <si>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</si>
  <si>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</si>
  <si>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</si>
  <si>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</si>
  <si>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</si>
  <si>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御所市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</si>
  <si>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</si>
  <si>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</si>
  <si>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</si>
  <si>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</si>
  <si>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</si>
  <si>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</si>
  <si>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</si>
  <si>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</si>
  <si>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</si>
  <si>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</si>
  <si>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②累積欠損金比率、⑤料金回収率及び⑥給水原価が平成26年度に改善しましたが、これは平成26年度の会計制度改正に伴い、過去に資産を取得するための財源として使用した補助金や工事負担金等を収益化できるようになったことで大幅な利益(長期前受金収益化額）が発生した影響です。一見黒字に見えますが、水道料金収入のみでは収支がとれておらず、経営状態が苦しいことに変わりはありません。
　人口減少に伴う給水量の減少は避けられない状況であり、また、有収水量1㎥に係る費用が平均を大きく上回っていることから、経費削減に取組むのはもちろんのこと、収入を確保するため口座引落やコンビニ収納への移行推進等、収益構造の改善や見直しが必要となります。
　なお、⑦施設利用率が平成２５年度を境に２０ポイント改善されていますが、これは配水能力の更新を行ったためであり、配水量が増加した訳ではありません。</t>
    <rPh sb="2" eb="4">
      <t>ケイジョウ</t>
    </rPh>
    <rPh sb="4" eb="6">
      <t>シュウシ</t>
    </rPh>
    <rPh sb="6" eb="8">
      <t>ヒリツ</t>
    </rPh>
    <rPh sb="10" eb="12">
      <t>ルイセキ</t>
    </rPh>
    <rPh sb="12" eb="15">
      <t>ケッソンキン</t>
    </rPh>
    <rPh sb="15" eb="17">
      <t>ヒリツ</t>
    </rPh>
    <rPh sb="19" eb="21">
      <t>リョウキン</t>
    </rPh>
    <rPh sb="21" eb="23">
      <t>カイシュウ</t>
    </rPh>
    <rPh sb="23" eb="24">
      <t>リツ</t>
    </rPh>
    <rPh sb="24" eb="25">
      <t>オヨ</t>
    </rPh>
    <rPh sb="27" eb="29">
      <t>キュウスイ</t>
    </rPh>
    <rPh sb="29" eb="31">
      <t>ゲンカ</t>
    </rPh>
    <rPh sb="32" eb="34">
      <t>ヘイセイ</t>
    </rPh>
    <rPh sb="36" eb="37">
      <t>ネン</t>
    </rPh>
    <rPh sb="37" eb="38">
      <t>ド</t>
    </rPh>
    <rPh sb="39" eb="41">
      <t>カイゼン</t>
    </rPh>
    <rPh sb="50" eb="52">
      <t>ヘイセイ</t>
    </rPh>
    <rPh sb="54" eb="55">
      <t>ネン</t>
    </rPh>
    <rPh sb="55" eb="56">
      <t>ド</t>
    </rPh>
    <rPh sb="57" eb="59">
      <t>カイケイ</t>
    </rPh>
    <rPh sb="59" eb="61">
      <t>セイド</t>
    </rPh>
    <rPh sb="61" eb="63">
      <t>カイセイ</t>
    </rPh>
    <rPh sb="64" eb="65">
      <t>トモナ</t>
    </rPh>
    <rPh sb="67" eb="69">
      <t>カコ</t>
    </rPh>
    <rPh sb="70" eb="72">
      <t>シサン</t>
    </rPh>
    <rPh sb="73" eb="75">
      <t>シュトク</t>
    </rPh>
    <rPh sb="80" eb="82">
      <t>ザイゲン</t>
    </rPh>
    <rPh sb="85" eb="87">
      <t>シヨウ</t>
    </rPh>
    <rPh sb="89" eb="92">
      <t>ホジョキン</t>
    </rPh>
    <rPh sb="93" eb="95">
      <t>コウジ</t>
    </rPh>
    <rPh sb="95" eb="98">
      <t>フタンキン</t>
    </rPh>
    <rPh sb="98" eb="99">
      <t>トウ</t>
    </rPh>
    <rPh sb="100" eb="103">
      <t>シュウエキカ</t>
    </rPh>
    <rPh sb="115" eb="117">
      <t>オオハバ</t>
    </rPh>
    <rPh sb="118" eb="120">
      <t>リエキ</t>
    </rPh>
    <rPh sb="132" eb="134">
      <t>ハッセイ</t>
    </rPh>
    <rPh sb="136" eb="138">
      <t>エイキョウ</t>
    </rPh>
    <rPh sb="152" eb="154">
      <t>スイドウ</t>
    </rPh>
    <rPh sb="154" eb="156">
      <t>リョウキン</t>
    </rPh>
    <rPh sb="156" eb="158">
      <t>シュウニュウ</t>
    </rPh>
    <rPh sb="162" eb="164">
      <t>シュウシ</t>
    </rPh>
    <rPh sb="172" eb="174">
      <t>ケイエイ</t>
    </rPh>
    <rPh sb="174" eb="176">
      <t>ジョウタイ</t>
    </rPh>
    <rPh sb="177" eb="178">
      <t>クル</t>
    </rPh>
    <rPh sb="183" eb="184">
      <t>カ</t>
    </rPh>
    <rPh sb="195" eb="197">
      <t>ジンコウ</t>
    </rPh>
    <rPh sb="197" eb="199">
      <t>ゲンショウ</t>
    </rPh>
    <rPh sb="200" eb="201">
      <t>トモナ</t>
    </rPh>
    <rPh sb="202" eb="204">
      <t>キュウスイ</t>
    </rPh>
    <rPh sb="204" eb="205">
      <t>リョウ</t>
    </rPh>
    <rPh sb="206" eb="208">
      <t>ゲンショウ</t>
    </rPh>
    <rPh sb="209" eb="210">
      <t>サ</t>
    </rPh>
    <rPh sb="215" eb="217">
      <t>ジョウキョウ</t>
    </rPh>
    <rPh sb="224" eb="225">
      <t>ユウ</t>
    </rPh>
    <rPh sb="225" eb="226">
      <t>シュウ</t>
    </rPh>
    <rPh sb="226" eb="228">
      <t>スイリョウ</t>
    </rPh>
    <rPh sb="231" eb="232">
      <t>カカ</t>
    </rPh>
    <rPh sb="233" eb="235">
      <t>ヒヨウ</t>
    </rPh>
    <rPh sb="236" eb="238">
      <t>ヘイキン</t>
    </rPh>
    <rPh sb="239" eb="240">
      <t>オオ</t>
    </rPh>
    <rPh sb="242" eb="244">
      <t>ウワマワ</t>
    </rPh>
    <rPh sb="253" eb="255">
      <t>ケイヒ</t>
    </rPh>
    <rPh sb="255" eb="257">
      <t>サクゲン</t>
    </rPh>
    <rPh sb="258" eb="260">
      <t>トリク</t>
    </rPh>
    <rPh sb="280" eb="282">
      <t>コウザ</t>
    </rPh>
    <rPh sb="282" eb="284">
      <t>ヒキオトシ</t>
    </rPh>
    <rPh sb="289" eb="291">
      <t>シュウノウ</t>
    </rPh>
    <rPh sb="293" eb="295">
      <t>イコウ</t>
    </rPh>
    <rPh sb="295" eb="297">
      <t>スイシン</t>
    </rPh>
    <rPh sb="297" eb="298">
      <t>トウ</t>
    </rPh>
    <rPh sb="299" eb="301">
      <t>シュウエキ</t>
    </rPh>
    <rPh sb="301" eb="303">
      <t>コウゾウ</t>
    </rPh>
    <rPh sb="304" eb="306">
      <t>カイゼン</t>
    </rPh>
    <rPh sb="307" eb="309">
      <t>ミナオ</t>
    </rPh>
    <rPh sb="311" eb="313">
      <t>ヒツヨウ</t>
    </rPh>
    <rPh sb="325" eb="327">
      <t>シセツ</t>
    </rPh>
    <rPh sb="327" eb="330">
      <t>リヨウリツ</t>
    </rPh>
    <rPh sb="331" eb="333">
      <t>ヘイセイ</t>
    </rPh>
    <rPh sb="335" eb="336">
      <t>ネン</t>
    </rPh>
    <rPh sb="336" eb="337">
      <t>ド</t>
    </rPh>
    <rPh sb="338" eb="339">
      <t>サカイ</t>
    </rPh>
    <rPh sb="346" eb="348">
      <t>カイゼン</t>
    </rPh>
    <rPh sb="359" eb="361">
      <t>ハイスイ</t>
    </rPh>
    <rPh sb="361" eb="363">
      <t>ノウリョク</t>
    </rPh>
    <rPh sb="364" eb="366">
      <t>コウシン</t>
    </rPh>
    <rPh sb="367" eb="368">
      <t>オコナ</t>
    </rPh>
    <rPh sb="376" eb="378">
      <t>ハイスイ</t>
    </rPh>
    <rPh sb="378" eb="379">
      <t>リョウ</t>
    </rPh>
    <rPh sb="380" eb="382">
      <t>ゾウカ</t>
    </rPh>
    <rPh sb="384" eb="385">
      <t>ワケ</t>
    </rPh>
    <phoneticPr fontId="4"/>
  </si>
  <si>
    <t>　②管路経年化比率について、平成25年度の急上昇は平成24年度まで管路データが未整理であったため生じたものです。
　また、昭和30年代に上水道の整備が始まったため、管路の経年化率が１４％を超えています。
　特に耐用年数を超えた導水管と送水管が多く、計画的に老朽管更新事業を進めていますが、更に浄水施設についても更新時期が到来するため、今後も更新事業が継続することを見据えておく必要があります。
　</t>
    <rPh sb="2" eb="4">
      <t>カンロ</t>
    </rPh>
    <rPh sb="4" eb="7">
      <t>ケイネンカ</t>
    </rPh>
    <rPh sb="7" eb="9">
      <t>ヒリツ</t>
    </rPh>
    <rPh sb="14" eb="16">
      <t>ヘイセイ</t>
    </rPh>
    <rPh sb="18" eb="19">
      <t>ネン</t>
    </rPh>
    <rPh sb="19" eb="20">
      <t>ド</t>
    </rPh>
    <rPh sb="21" eb="24">
      <t>キュウジョウショウ</t>
    </rPh>
    <rPh sb="25" eb="27">
      <t>ヘイセイ</t>
    </rPh>
    <rPh sb="29" eb="30">
      <t>ネン</t>
    </rPh>
    <rPh sb="30" eb="31">
      <t>ド</t>
    </rPh>
    <rPh sb="33" eb="35">
      <t>カンロ</t>
    </rPh>
    <rPh sb="39" eb="42">
      <t>ミセイリ</t>
    </rPh>
    <rPh sb="48" eb="49">
      <t>ショウ</t>
    </rPh>
    <rPh sb="61" eb="63">
      <t>ショウワ</t>
    </rPh>
    <rPh sb="65" eb="66">
      <t>ネン</t>
    </rPh>
    <rPh sb="66" eb="67">
      <t>ダイ</t>
    </rPh>
    <rPh sb="68" eb="71">
      <t>ジョウスイドウ</t>
    </rPh>
    <rPh sb="72" eb="74">
      <t>セイビ</t>
    </rPh>
    <rPh sb="75" eb="76">
      <t>ハジ</t>
    </rPh>
    <rPh sb="82" eb="84">
      <t>カンロ</t>
    </rPh>
    <rPh sb="85" eb="88">
      <t>ケイネンカ</t>
    </rPh>
    <rPh sb="88" eb="89">
      <t>リツ</t>
    </rPh>
    <rPh sb="94" eb="95">
      <t>コ</t>
    </rPh>
    <rPh sb="103" eb="104">
      <t>トク</t>
    </rPh>
    <rPh sb="105" eb="107">
      <t>タイヨウ</t>
    </rPh>
    <rPh sb="107" eb="109">
      <t>ネンスウ</t>
    </rPh>
    <rPh sb="110" eb="111">
      <t>コ</t>
    </rPh>
    <rPh sb="113" eb="115">
      <t>ドウスイ</t>
    </rPh>
    <rPh sb="115" eb="116">
      <t>カン</t>
    </rPh>
    <rPh sb="117" eb="120">
      <t>ソウスイカン</t>
    </rPh>
    <rPh sb="121" eb="122">
      <t>オオ</t>
    </rPh>
    <rPh sb="124" eb="127">
      <t>ケイカクテキ</t>
    </rPh>
    <rPh sb="136" eb="137">
      <t>スス</t>
    </rPh>
    <rPh sb="144" eb="145">
      <t>サラ</t>
    </rPh>
    <rPh sb="146" eb="148">
      <t>ジョウスイ</t>
    </rPh>
    <rPh sb="148" eb="150">
      <t>シセツ</t>
    </rPh>
    <rPh sb="155" eb="157">
      <t>コウシン</t>
    </rPh>
    <rPh sb="157" eb="159">
      <t>ジキ</t>
    </rPh>
    <rPh sb="160" eb="162">
      <t>トウライ</t>
    </rPh>
    <rPh sb="167" eb="169">
      <t>コンゴ</t>
    </rPh>
    <rPh sb="170" eb="172">
      <t>コウシン</t>
    </rPh>
    <rPh sb="172" eb="174">
      <t>ジギョウ</t>
    </rPh>
    <rPh sb="175" eb="177">
      <t>ケイゾク</t>
    </rPh>
    <rPh sb="182" eb="184">
      <t>ミス</t>
    </rPh>
    <rPh sb="188" eb="190">
      <t>ヒツヨウ</t>
    </rPh>
    <phoneticPr fontId="4"/>
  </si>
  <si>
    <t>　安定した水を供給するため今後も管路の更新は必要不可欠なものであります。中でも、基幹管路や防災の観点から広域避難所への配水管更新は、最優先と位置づけています。
　これら更新事業の費用捻出として経費節減に取組むのはもちろん、人口減少による給水量の減少を考慮し、水道料金の値上げを検討する必要があると考えます。
　また、配水池等施設更新を含め今後も自己水を継続する維持管理費よりも、県営水道からの水受給へ移行する経費の方が安価であるため、経費削減の一つとして、県営水道100％受給に向け努力しています。
　</t>
    <rPh sb="1" eb="3">
      <t>アンテイ</t>
    </rPh>
    <rPh sb="5" eb="6">
      <t>ミズ</t>
    </rPh>
    <rPh sb="7" eb="9">
      <t>キョウキュウ</t>
    </rPh>
    <rPh sb="13" eb="15">
      <t>コンゴ</t>
    </rPh>
    <rPh sb="16" eb="18">
      <t>カンロ</t>
    </rPh>
    <rPh sb="19" eb="21">
      <t>コウシン</t>
    </rPh>
    <rPh sb="22" eb="24">
      <t>ヒツヨウ</t>
    </rPh>
    <rPh sb="24" eb="27">
      <t>フカケツ</t>
    </rPh>
    <rPh sb="36" eb="37">
      <t>ナカ</t>
    </rPh>
    <rPh sb="40" eb="42">
      <t>キカン</t>
    </rPh>
    <rPh sb="42" eb="44">
      <t>カンロ</t>
    </rPh>
    <rPh sb="45" eb="47">
      <t>ボウサイ</t>
    </rPh>
    <rPh sb="48" eb="50">
      <t>カンテン</t>
    </rPh>
    <rPh sb="52" eb="54">
      <t>コウイキ</t>
    </rPh>
    <rPh sb="54" eb="56">
      <t>ヒナン</t>
    </rPh>
    <rPh sb="56" eb="57">
      <t>ショ</t>
    </rPh>
    <rPh sb="59" eb="62">
      <t>ハイスイカン</t>
    </rPh>
    <rPh sb="62" eb="64">
      <t>コウシン</t>
    </rPh>
    <rPh sb="66" eb="67">
      <t>サイ</t>
    </rPh>
    <rPh sb="67" eb="69">
      <t>ユウセン</t>
    </rPh>
    <rPh sb="70" eb="72">
      <t>イチ</t>
    </rPh>
    <rPh sb="84" eb="86">
      <t>コウシン</t>
    </rPh>
    <rPh sb="86" eb="88">
      <t>ジギョウ</t>
    </rPh>
    <rPh sb="89" eb="91">
      <t>ヒヨウ</t>
    </rPh>
    <rPh sb="91" eb="93">
      <t>ネンシュツ</t>
    </rPh>
    <rPh sb="96" eb="98">
      <t>ケイヒ</t>
    </rPh>
    <rPh sb="98" eb="100">
      <t>セツゲン</t>
    </rPh>
    <rPh sb="101" eb="103">
      <t>トリク</t>
    </rPh>
    <rPh sb="111" eb="113">
      <t>ジンコウ</t>
    </rPh>
    <rPh sb="113" eb="115">
      <t>ゲンショウ</t>
    </rPh>
    <rPh sb="118" eb="120">
      <t>キュウスイ</t>
    </rPh>
    <rPh sb="120" eb="121">
      <t>リョウ</t>
    </rPh>
    <rPh sb="122" eb="124">
      <t>ゲンショウ</t>
    </rPh>
    <rPh sb="125" eb="127">
      <t>コウリョ</t>
    </rPh>
    <rPh sb="129" eb="131">
      <t>スイドウ</t>
    </rPh>
    <rPh sb="131" eb="133">
      <t>リョウキン</t>
    </rPh>
    <rPh sb="134" eb="136">
      <t>ネア</t>
    </rPh>
    <rPh sb="138" eb="140">
      <t>ケントウ</t>
    </rPh>
    <rPh sb="142" eb="144">
      <t>ヒツヨウ</t>
    </rPh>
    <rPh sb="148" eb="149">
      <t>カンガ</t>
    </rPh>
    <rPh sb="158" eb="161">
      <t>ハイスイチ</t>
    </rPh>
    <rPh sb="161" eb="162">
      <t>トウ</t>
    </rPh>
    <rPh sb="162" eb="164">
      <t>シセツ</t>
    </rPh>
    <rPh sb="164" eb="166">
      <t>コウシン</t>
    </rPh>
    <rPh sb="167" eb="168">
      <t>フク</t>
    </rPh>
    <rPh sb="169" eb="171">
      <t>コンゴ</t>
    </rPh>
    <rPh sb="172" eb="174">
      <t>ジコ</t>
    </rPh>
    <rPh sb="174" eb="175">
      <t>スイ</t>
    </rPh>
    <rPh sb="176" eb="178">
      <t>ケイゾク</t>
    </rPh>
    <rPh sb="180" eb="182">
      <t>イジ</t>
    </rPh>
    <rPh sb="182" eb="185">
      <t>カンリヒ</t>
    </rPh>
    <rPh sb="189" eb="191">
      <t>ケンエイ</t>
    </rPh>
    <rPh sb="191" eb="193">
      <t>スイドウ</t>
    </rPh>
    <rPh sb="196" eb="197">
      <t>ミズ</t>
    </rPh>
    <rPh sb="197" eb="199">
      <t>ジュキュウ</t>
    </rPh>
    <rPh sb="200" eb="202">
      <t>イコウ</t>
    </rPh>
    <rPh sb="204" eb="206">
      <t>ケイヒ</t>
    </rPh>
    <rPh sb="207" eb="208">
      <t>ホウ</t>
    </rPh>
    <rPh sb="209" eb="211">
      <t>アンカ</t>
    </rPh>
    <rPh sb="217" eb="219">
      <t>ケイヒ</t>
    </rPh>
    <rPh sb="219" eb="221">
      <t>サクゲン</t>
    </rPh>
    <rPh sb="228" eb="230">
      <t>ケンエイ</t>
    </rPh>
    <rPh sb="230" eb="232">
      <t>スイドウ</t>
    </rPh>
    <rPh sb="236" eb="238">
      <t>ジュキュウ</t>
    </rPh>
    <rPh sb="239" eb="240">
      <t>ム</t>
    </rPh>
    <rPh sb="241" eb="243">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</si>
</sst>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1.08</c:v>
                </c:pt>
                <c:pt idx="1">
                  <c:v>0.32</c:v>
                </c:pt>
                <c:pt idx="2">
                  <c:v>0.82</c:v>
                </c:pt>
                <c:pt idx="3">
                  <c:v>0.09</c:v>
                </c:pt>
                <c:pt idx="4">
                  <c:v>1.65</c:v>
                </c:pt>
              </c:numCache>
            </c:numRef>
          </c:val>
        </c:ser>
        <c:dLbls>
          <c:showLegendKey val="0"/>
          <c:showVal val="0"/>
          <c:showCatName val="0"/>
          <c:showSerName val="0"/>
          <c:showPercent val="0"/>
          <c:showBubbleSize val="0"/>
        </c:dLbls>
        <c:gapWidth val="150"/>
        <c:axId val="353137680"/>
        <c:axId val="35313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353137680"/>
        <c:axId val="353138072"/>
      </c:lineChart>
      <c:dateAx>
        <c:axId val="353137680"/>
        <c:scaling>
          <c:orientation val="minMax"/>
        </c:scaling>
        <c:delete val="1"/>
        <c:axPos val="b"/>
        <c:numFmt formatCode="ge" sourceLinked="1"/>
        <c:majorTickMark val="none"/>
        <c:minorTickMark val="none"/>
        <c:tickLblPos val="none"/>
        <c:crossAx val="353138072"/>
        <c:crosses val="autoZero"/>
        <c:auto val="1"/>
        <c:lblOffset val="100"/>
        <c:baseTimeUnit val="years"/>
      </c:dateAx>
      <c:valAx>
        <c:axId val="35313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3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62.78</c:v>
                </c:pt>
                <c:pt idx="1">
                  <c:v>60.45</c:v>
                </c:pt>
                <c:pt idx="2">
                  <c:v>60.34</c:v>
                </c:pt>
                <c:pt idx="3">
                  <c:v>80.06</c:v>
                </c:pt>
                <c:pt idx="4">
                  <c:v>81.11</c:v>
                </c:pt>
              </c:numCache>
            </c:numRef>
          </c:val>
        </c:ser>
        <c:dLbls>
          <c:showLegendKey val="0"/>
          <c:showVal val="0"/>
          <c:showCatName val="0"/>
          <c:showSerName val="0"/>
          <c:showPercent val="0"/>
          <c:showBubbleSize val="0"/>
        </c:dLbls>
        <c:gapWidth val="150"/>
        <c:axId val="350460760"/>
        <c:axId val="3504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350460760"/>
        <c:axId val="350461152"/>
      </c:lineChart>
      <c:dateAx>
        <c:axId val="350460760"/>
        <c:scaling>
          <c:orientation val="minMax"/>
        </c:scaling>
        <c:delete val="1"/>
        <c:axPos val="b"/>
        <c:numFmt formatCode="ge" sourceLinked="1"/>
        <c:majorTickMark val="none"/>
        <c:minorTickMark val="none"/>
        <c:tickLblPos val="none"/>
        <c:crossAx val="350461152"/>
        <c:crosses val="autoZero"/>
        <c:auto val="1"/>
        <c:lblOffset val="100"/>
        <c:baseTimeUnit val="years"/>
      </c:dateAx>
      <c:valAx>
        <c:axId val="3504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46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82.99</c:v>
                </c:pt>
                <c:pt idx="1">
                  <c:v>83.28</c:v>
                </c:pt>
                <c:pt idx="2">
                  <c:v>82.23</c:v>
                </c:pt>
                <c:pt idx="3">
                  <c:v>81.2</c:v>
                </c:pt>
                <c:pt idx="4">
                  <c:v>83.19</c:v>
                </c:pt>
              </c:numCache>
            </c:numRef>
          </c:val>
        </c:ser>
        <c:dLbls>
          <c:showLegendKey val="0"/>
          <c:showVal val="0"/>
          <c:showCatName val="0"/>
          <c:showSerName val="0"/>
          <c:showPercent val="0"/>
          <c:showBubbleSize val="0"/>
        </c:dLbls>
        <c:gapWidth val="150"/>
        <c:axId val="350470696"/>
        <c:axId val="35047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350470696"/>
        <c:axId val="350471088"/>
      </c:lineChart>
      <c:dateAx>
        <c:axId val="350470696"/>
        <c:scaling>
          <c:orientation val="minMax"/>
        </c:scaling>
        <c:delete val="1"/>
        <c:axPos val="b"/>
        <c:numFmt formatCode="ge" sourceLinked="1"/>
        <c:majorTickMark val="none"/>
        <c:minorTickMark val="none"/>
        <c:tickLblPos val="none"/>
        <c:crossAx val="350471088"/>
        <c:crosses val="autoZero"/>
        <c:auto val="1"/>
        <c:lblOffset val="100"/>
        <c:baseTimeUnit val="years"/>
      </c:dateAx>
      <c:valAx>
        <c:axId val="35047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47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96.96</c:v>
                </c:pt>
                <c:pt idx="1">
                  <c:v>102.9</c:v>
                </c:pt>
                <c:pt idx="2">
                  <c:v>101.48</c:v>
                </c:pt>
                <c:pt idx="3">
                  <c:v>102.89</c:v>
                </c:pt>
                <c:pt idx="4">
                  <c:v>112.25</c:v>
                </c:pt>
              </c:numCache>
            </c:numRef>
          </c:val>
        </c:ser>
        <c:dLbls>
          <c:showLegendKey val="0"/>
          <c:showVal val="0"/>
          <c:showCatName val="0"/>
          <c:showSerName val="0"/>
          <c:showPercent val="0"/>
          <c:showBubbleSize val="0"/>
        </c:dLbls>
        <c:gapWidth val="150"/>
        <c:axId val="274512296"/>
        <c:axId val="27451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274512296"/>
        <c:axId val="274512688"/>
      </c:lineChart>
      <c:dateAx>
        <c:axId val="274512296"/>
        <c:scaling>
          <c:orientation val="minMax"/>
        </c:scaling>
        <c:delete val="1"/>
        <c:axPos val="b"/>
        <c:numFmt formatCode="ge" sourceLinked="1"/>
        <c:majorTickMark val="none"/>
        <c:minorTickMark val="none"/>
        <c:tickLblPos val="none"/>
        <c:crossAx val="274512688"/>
        <c:crosses val="autoZero"/>
        <c:auto val="1"/>
        <c:lblOffset val="100"/>
        <c:baseTimeUnit val="years"/>
      </c:dateAx>
      <c:valAx>
        <c:axId val="27451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451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27.96</c:v>
                </c:pt>
                <c:pt idx="1">
                  <c:v>30.2</c:v>
                </c:pt>
                <c:pt idx="2">
                  <c:v>32.08</c:v>
                </c:pt>
                <c:pt idx="3">
                  <c:v>34.01</c:v>
                </c:pt>
                <c:pt idx="4">
                  <c:v>38.590000000000003</c:v>
                </c:pt>
              </c:numCache>
            </c:numRef>
          </c:val>
        </c:ser>
        <c:dLbls>
          <c:showLegendKey val="0"/>
          <c:showVal val="0"/>
          <c:showCatName val="0"/>
          <c:showSerName val="0"/>
          <c:showPercent val="0"/>
          <c:showBubbleSize val="0"/>
        </c:dLbls>
        <c:gapWidth val="150"/>
        <c:axId val="268635152"/>
        <c:axId val="26863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268635152"/>
        <c:axId val="268635544"/>
      </c:lineChart>
      <c:dateAx>
        <c:axId val="268635152"/>
        <c:scaling>
          <c:orientation val="minMax"/>
        </c:scaling>
        <c:delete val="1"/>
        <c:axPos val="b"/>
        <c:numFmt formatCode="ge" sourceLinked="1"/>
        <c:majorTickMark val="none"/>
        <c:minorTickMark val="none"/>
        <c:tickLblPos val="none"/>
        <c:crossAx val="268635544"/>
        <c:crosses val="autoZero"/>
        <c:auto val="1"/>
        <c:lblOffset val="100"/>
        <c:baseTimeUnit val="years"/>
      </c:dateAx>
      <c:valAx>
        <c:axId val="26863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63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0.41</c:v>
                </c:pt>
                <c:pt idx="1">
                  <c:v>0.4</c:v>
                </c:pt>
                <c:pt idx="2">
                  <c:v>0.28000000000000003</c:v>
                </c:pt>
                <c:pt idx="3">
                  <c:v>14.92</c:v>
                </c:pt>
                <c:pt idx="4">
                  <c:v>14.32</c:v>
                </c:pt>
              </c:numCache>
            </c:numRef>
          </c:val>
        </c:ser>
        <c:dLbls>
          <c:showLegendKey val="0"/>
          <c:showVal val="0"/>
          <c:showCatName val="0"/>
          <c:showSerName val="0"/>
          <c:showPercent val="0"/>
          <c:showBubbleSize val="0"/>
        </c:dLbls>
        <c:gapWidth val="150"/>
        <c:axId val="268636720"/>
        <c:axId val="3527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268636720"/>
        <c:axId val="352727072"/>
      </c:lineChart>
      <c:dateAx>
        <c:axId val="268636720"/>
        <c:scaling>
          <c:orientation val="minMax"/>
        </c:scaling>
        <c:delete val="1"/>
        <c:axPos val="b"/>
        <c:numFmt formatCode="ge" sourceLinked="1"/>
        <c:majorTickMark val="none"/>
        <c:minorTickMark val="none"/>
        <c:tickLblPos val="none"/>
        <c:crossAx val="352727072"/>
        <c:crosses val="autoZero"/>
        <c:auto val="1"/>
        <c:lblOffset val="100"/>
        <c:baseTimeUnit val="years"/>
      </c:dateAx>
      <c:valAx>
        <c:axId val="3527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63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22.04</c:v>
                </c:pt>
                <c:pt idx="1">
                  <c:v>19.350000000000001</c:v>
                </c:pt>
                <c:pt idx="2">
                  <c:v>17.97</c:v>
                </c:pt>
                <c:pt idx="3">
                  <c:v>16.38</c:v>
                </c:pt>
                <c:pt idx="4" formatCode="#,##0.00;&quot;△&quot;#,##0.00">
                  <c:v>0</c:v>
                </c:pt>
              </c:numCache>
            </c:numRef>
          </c:val>
        </c:ser>
        <c:dLbls>
          <c:showLegendKey val="0"/>
          <c:showVal val="0"/>
          <c:showCatName val="0"/>
          <c:showSerName val="0"/>
          <c:showPercent val="0"/>
          <c:showBubbleSize val="0"/>
        </c:dLbls>
        <c:gapWidth val="150"/>
        <c:axId val="352728248"/>
        <c:axId val="3527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352728248"/>
        <c:axId val="352728640"/>
      </c:lineChart>
      <c:dateAx>
        <c:axId val="352728248"/>
        <c:scaling>
          <c:orientation val="minMax"/>
        </c:scaling>
        <c:delete val="1"/>
        <c:axPos val="b"/>
        <c:numFmt formatCode="ge" sourceLinked="1"/>
        <c:majorTickMark val="none"/>
        <c:minorTickMark val="none"/>
        <c:tickLblPos val="none"/>
        <c:crossAx val="352728640"/>
        <c:crosses val="autoZero"/>
        <c:auto val="1"/>
        <c:lblOffset val="100"/>
        <c:baseTimeUnit val="years"/>
      </c:dateAx>
      <c:valAx>
        <c:axId val="352728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72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300.48</c:v>
                </c:pt>
                <c:pt idx="1">
                  <c:v>374.68</c:v>
                </c:pt>
                <c:pt idx="2">
                  <c:v>684.61</c:v>
                </c:pt>
                <c:pt idx="3">
                  <c:v>936.63</c:v>
                </c:pt>
                <c:pt idx="4">
                  <c:v>242.43</c:v>
                </c:pt>
              </c:numCache>
            </c:numRef>
          </c:val>
        </c:ser>
        <c:dLbls>
          <c:showLegendKey val="0"/>
          <c:showVal val="0"/>
          <c:showCatName val="0"/>
          <c:showSerName val="0"/>
          <c:showPercent val="0"/>
          <c:showBubbleSize val="0"/>
        </c:dLbls>
        <c:gapWidth val="150"/>
        <c:axId val="352248304"/>
        <c:axId val="35224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352248304"/>
        <c:axId val="352248696"/>
      </c:lineChart>
      <c:dateAx>
        <c:axId val="352248304"/>
        <c:scaling>
          <c:orientation val="minMax"/>
        </c:scaling>
        <c:delete val="1"/>
        <c:axPos val="b"/>
        <c:numFmt formatCode="ge" sourceLinked="1"/>
        <c:majorTickMark val="none"/>
        <c:minorTickMark val="none"/>
        <c:tickLblPos val="none"/>
        <c:crossAx val="352248696"/>
        <c:crosses val="autoZero"/>
        <c:auto val="1"/>
        <c:lblOffset val="100"/>
        <c:baseTimeUnit val="years"/>
      </c:dateAx>
      <c:valAx>
        <c:axId val="352248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24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421.82</c:v>
                </c:pt>
                <c:pt idx="1">
                  <c:v>421.38</c:v>
                </c:pt>
                <c:pt idx="2">
                  <c:v>415.11</c:v>
                </c:pt>
                <c:pt idx="3">
                  <c:v>411.57</c:v>
                </c:pt>
                <c:pt idx="4">
                  <c:v>406.61</c:v>
                </c:pt>
              </c:numCache>
            </c:numRef>
          </c:val>
        </c:ser>
        <c:dLbls>
          <c:showLegendKey val="0"/>
          <c:showVal val="0"/>
          <c:showCatName val="0"/>
          <c:showSerName val="0"/>
          <c:showPercent val="0"/>
          <c:showBubbleSize val="0"/>
        </c:dLbls>
        <c:gapWidth val="150"/>
        <c:axId val="352249872"/>
        <c:axId val="35225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352249872"/>
        <c:axId val="352250264"/>
      </c:lineChart>
      <c:dateAx>
        <c:axId val="352249872"/>
        <c:scaling>
          <c:orientation val="minMax"/>
        </c:scaling>
        <c:delete val="1"/>
        <c:axPos val="b"/>
        <c:numFmt formatCode="ge" sourceLinked="1"/>
        <c:majorTickMark val="none"/>
        <c:minorTickMark val="none"/>
        <c:tickLblPos val="none"/>
        <c:crossAx val="352250264"/>
        <c:crosses val="autoZero"/>
        <c:auto val="1"/>
        <c:lblOffset val="100"/>
        <c:baseTimeUnit val="years"/>
      </c:dateAx>
      <c:valAx>
        <c:axId val="352250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24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73.569999999999993</c:v>
                </c:pt>
                <c:pt idx="1">
                  <c:v>75.08</c:v>
                </c:pt>
                <c:pt idx="2">
                  <c:v>73.430000000000007</c:v>
                </c:pt>
                <c:pt idx="3">
                  <c:v>74.709999999999994</c:v>
                </c:pt>
                <c:pt idx="4">
                  <c:v>83.39</c:v>
                </c:pt>
              </c:numCache>
            </c:numRef>
          </c:val>
        </c:ser>
        <c:dLbls>
          <c:showLegendKey val="0"/>
          <c:showVal val="0"/>
          <c:showCatName val="0"/>
          <c:showSerName val="0"/>
          <c:showPercent val="0"/>
          <c:showBubbleSize val="0"/>
        </c:dLbls>
        <c:gapWidth val="150"/>
        <c:axId val="350457624"/>
        <c:axId val="3504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350457624"/>
        <c:axId val="350458016"/>
      </c:lineChart>
      <c:dateAx>
        <c:axId val="350457624"/>
        <c:scaling>
          <c:orientation val="minMax"/>
        </c:scaling>
        <c:delete val="1"/>
        <c:axPos val="b"/>
        <c:numFmt formatCode="ge" sourceLinked="1"/>
        <c:majorTickMark val="none"/>
        <c:minorTickMark val="none"/>
        <c:tickLblPos val="none"/>
        <c:crossAx val="350458016"/>
        <c:crosses val="autoZero"/>
        <c:auto val="1"/>
        <c:lblOffset val="100"/>
        <c:baseTimeUnit val="years"/>
      </c:dateAx>
      <c:valAx>
        <c:axId val="3504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45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291.60000000000002</c:v>
                </c:pt>
                <c:pt idx="1">
                  <c:v>286</c:v>
                </c:pt>
                <c:pt idx="2">
                  <c:v>291.63</c:v>
                </c:pt>
                <c:pt idx="3">
                  <c:v>287.22000000000003</c:v>
                </c:pt>
                <c:pt idx="4">
                  <c:v>257.55</c:v>
                </c:pt>
              </c:numCache>
            </c:numRef>
          </c:val>
        </c:ser>
        <c:dLbls>
          <c:showLegendKey val="0"/>
          <c:showVal val="0"/>
          <c:showCatName val="0"/>
          <c:showSerName val="0"/>
          <c:showPercent val="0"/>
          <c:showBubbleSize val="0"/>
        </c:dLbls>
        <c:gapWidth val="150"/>
        <c:axId val="350459192"/>
        <c:axId val="3504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350459192"/>
        <c:axId val="350459584"/>
      </c:lineChart>
      <c:dateAx>
        <c:axId val="350459192"/>
        <c:scaling>
          <c:orientation val="minMax"/>
        </c:scaling>
        <c:delete val="1"/>
        <c:axPos val="b"/>
        <c:numFmt formatCode="ge" sourceLinked="1"/>
        <c:majorTickMark val="none"/>
        <c:minorTickMark val="none"/>
        <c:tickLblPos val="none"/>
        <c:crossAx val="350459584"/>
        <c:crosses val="autoZero"/>
        <c:auto val="1"/>
        <c:lblOffset val="100"/>
        <c:baseTimeUnit val="years"/>
      </c:dateAx>
      <c:valAx>
        <c:axId val="3504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45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Q5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奈良県　御所市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27979</v>
      </c>
      <c r="AJ8" s="56"/>
      <c r="AK8" s="56"/>
      <c r="AL8" s="56"/>
      <c r="AM8" s="56"/>
      <c r="AN8" s="56"/>
      <c r="AO8" s="56"/>
      <c r="AP8" s="57"/>
      <c r="AQ8" s="47">
        <f>データ!R6</f>
        <v>60.58</v>
      </c>
      <c r="AR8" s="47"/>
      <c r="AS8" s="47"/>
      <c r="AT8" s="47"/>
      <c r="AU8" s="47"/>
      <c r="AV8" s="47"/>
      <c r="AW8" s="47"/>
      <c r="AX8" s="47"/>
      <c r="AY8" s="47">
        <f>データ!S6</f>
        <v>461.85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63.14</v>
      </c>
      <c r="K10" s="47"/>
      <c r="L10" s="47"/>
      <c r="M10" s="47"/>
      <c r="N10" s="47"/>
      <c r="O10" s="47"/>
      <c r="P10" s="47"/>
      <c r="Q10" s="47"/>
      <c r="R10" s="47">
        <f>データ!O6</f>
        <v>98.33</v>
      </c>
      <c r="S10" s="47"/>
      <c r="T10" s="47"/>
      <c r="U10" s="47"/>
      <c r="V10" s="47"/>
      <c r="W10" s="47"/>
      <c r="X10" s="47"/>
      <c r="Y10" s="47"/>
      <c r="Z10" s="78">
        <f>データ!P6</f>
        <v>4535</v>
      </c>
      <c r="AA10" s="78"/>
      <c r="AB10" s="78"/>
      <c r="AC10" s="78"/>
      <c r="AD10" s="78"/>
      <c r="AE10" s="78"/>
      <c r="AF10" s="78"/>
      <c r="AG10" s="78"/>
      <c r="AH10" s="2"/>
      <c r="AI10" s="78">
        <f>データ!T6</f>
        <v>27339</v>
      </c>
      <c r="AJ10" s="78"/>
      <c r="AK10" s="78"/>
      <c r="AL10" s="78"/>
      <c r="AM10" s="78"/>
      <c r="AN10" s="78"/>
      <c r="AO10" s="78"/>
      <c r="AP10" s="78"/>
      <c r="AQ10" s="47">
        <f>データ!U6</f>
        <v>49.48</v>
      </c>
      <c r="AR10" s="47"/>
      <c r="AS10" s="47"/>
      <c r="AT10" s="47"/>
      <c r="AU10" s="47"/>
      <c r="AV10" s="47"/>
      <c r="AW10" s="47"/>
      <c r="AX10" s="47"/>
      <c r="AY10" s="47">
        <f>データ!V6</f>
        <v>552.53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292087</v>
      </c>
      <c r="D6" s="31">
        <f t="shared" si="3"/>
        <v>46</v>
      </c>
      <c r="E6" s="31">
        <f t="shared" si="3"/>
        <v>1</v>
      </c>
      <c r="F6" s="31">
        <f t="shared" si="3"/>
        <v>0</v>
      </c>
      <c r="G6" s="31">
        <f t="shared" si="3"/>
        <v>1</v>
      </c>
      <c r="H6" s="31" t="str">
        <f t="shared" si="3"/>
        <v>奈良県　御所市</v>
      </c>
      <c r="I6" s="31" t="str">
        <f t="shared" si="3"/>
        <v>法適用</v>
      </c>
      <c r="J6" s="31" t="str">
        <f t="shared" si="3"/>
        <v>水道事業</v>
      </c>
      <c r="K6" s="31" t="str">
        <f t="shared" si="3"/>
        <v>末端給水事業</v>
      </c>
      <c r="L6" s="31" t="str">
        <f t="shared" si="3"/>
        <v>A6</v>
      </c>
      <c r="M6" s="32" t="str">
        <f t="shared" si="3"/>
        <v>-</v>
      </c>
      <c r="N6" s="32">
        <f t="shared" si="3"/>
        <v>63.14</v>
      </c>
      <c r="O6" s="32">
        <f t="shared" si="3"/>
        <v>98.33</v>
      </c>
      <c r="P6" s="32">
        <f t="shared" si="3"/>
        <v>4535</v>
      </c>
      <c r="Q6" s="32">
        <f t="shared" si="3"/>
        <v>27979</v>
      </c>
      <c r="R6" s="32">
        <f t="shared" si="3"/>
        <v>60.58</v>
      </c>
      <c r="S6" s="32">
        <f t="shared" si="3"/>
        <v>461.85</v>
      </c>
      <c r="T6" s="32">
        <f t="shared" si="3"/>
        <v>27339</v>
      </c>
      <c r="U6" s="32">
        <f t="shared" si="3"/>
        <v>49.48</v>
      </c>
      <c r="V6" s="32">
        <f t="shared" si="3"/>
        <v>552.53</v>
      </c>
      <c r="W6" s="33">
        <f>IF(W7="",NA(),W7)</f>
        <v>96.96</v>
      </c>
      <c r="X6" s="33">
        <f t="shared" ref="X6:AF6" si="4">IF(X7="",NA(),X7)</f>
        <v>102.9</v>
      </c>
      <c r="Y6" s="33">
        <f t="shared" si="4"/>
        <v>101.48</v>
      </c>
      <c r="Z6" s="33">
        <f t="shared" si="4"/>
        <v>102.89</v>
      </c>
      <c r="AA6" s="33">
        <f t="shared" si="4"/>
        <v>112.25</v>
      </c>
      <c r="AB6" s="33">
        <f t="shared" si="4"/>
        <v>108.96</v>
      </c>
      <c r="AC6" s="33">
        <f t="shared" si="4"/>
        <v>107.37</v>
      </c>
      <c r="AD6" s="33">
        <f t="shared" si="4"/>
        <v>107.57</v>
      </c>
      <c r="AE6" s="33">
        <f t="shared" si="4"/>
        <v>106.55</v>
      </c>
      <c r="AF6" s="33">
        <f t="shared" si="4"/>
        <v>110.01</v>
      </c>
      <c r="AG6" s="32" t="str">
        <f>IF(AG7="","",IF(AG7="-","【-】","【"&amp;SUBSTITUTE(TEXT(AG7,"#,##0.00"),"-","△")&amp;"】"))</f>
        <v>【113.03】</v>
      </c>
      <c r="AH6" s="33">
        <f>IF(AH7="",NA(),AH7)</f>
        <v>22.04</v>
      </c>
      <c r="AI6" s="33">
        <f t="shared" ref="AI6:AQ6" si="5">IF(AI7="",NA(),AI7)</f>
        <v>19.350000000000001</v>
      </c>
      <c r="AJ6" s="33">
        <f t="shared" si="5"/>
        <v>17.97</v>
      </c>
      <c r="AK6" s="33">
        <f t="shared" si="5"/>
        <v>16.38</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300.48</v>
      </c>
      <c r="AT6" s="33">
        <f t="shared" ref="AT6:BB6" si="6">IF(AT7="",NA(),AT7)</f>
        <v>374.68</v>
      </c>
      <c r="AU6" s="33">
        <f t="shared" si="6"/>
        <v>684.61</v>
      </c>
      <c r="AV6" s="33">
        <f t="shared" si="6"/>
        <v>936.63</v>
      </c>
      <c r="AW6" s="33">
        <f t="shared" si="6"/>
        <v>242.43</v>
      </c>
      <c r="AX6" s="33">
        <f t="shared" si="6"/>
        <v>969.16</v>
      </c>
      <c r="AY6" s="33">
        <f t="shared" si="6"/>
        <v>995.5</v>
      </c>
      <c r="AZ6" s="33">
        <f t="shared" si="6"/>
        <v>915.5</v>
      </c>
      <c r="BA6" s="33">
        <f t="shared" si="6"/>
        <v>963.24</v>
      </c>
      <c r="BB6" s="33">
        <f t="shared" si="6"/>
        <v>381.53</v>
      </c>
      <c r="BC6" s="32" t="str">
        <f>IF(BC7="","",IF(BC7="-","【-】","【"&amp;SUBSTITUTE(TEXT(BC7,"#,##0.00"),"-","△")&amp;"】"))</f>
        <v>【264.16】</v>
      </c>
      <c r="BD6" s="33">
        <f>IF(BD7="",NA(),BD7)</f>
        <v>421.82</v>
      </c>
      <c r="BE6" s="33">
        <f t="shared" ref="BE6:BM6" si="7">IF(BE7="",NA(),BE7)</f>
        <v>421.38</v>
      </c>
      <c r="BF6" s="33">
        <f t="shared" si="7"/>
        <v>415.11</v>
      </c>
      <c r="BG6" s="33">
        <f t="shared" si="7"/>
        <v>411.57</v>
      </c>
      <c r="BH6" s="33">
        <f t="shared" si="7"/>
        <v>406.61</v>
      </c>
      <c r="BI6" s="33">
        <f t="shared" si="7"/>
        <v>421.66</v>
      </c>
      <c r="BJ6" s="33">
        <f t="shared" si="7"/>
        <v>414.59</v>
      </c>
      <c r="BK6" s="33">
        <f t="shared" si="7"/>
        <v>404.78</v>
      </c>
      <c r="BL6" s="33">
        <f t="shared" si="7"/>
        <v>400.38</v>
      </c>
      <c r="BM6" s="33">
        <f t="shared" si="7"/>
        <v>393.27</v>
      </c>
      <c r="BN6" s="32" t="str">
        <f>IF(BN7="","",IF(BN7="-","【-】","【"&amp;SUBSTITUTE(TEXT(BN7,"#,##0.00"),"-","△")&amp;"】"))</f>
        <v>【283.72】</v>
      </c>
      <c r="BO6" s="33">
        <f>IF(BO7="",NA(),BO7)</f>
        <v>73.569999999999993</v>
      </c>
      <c r="BP6" s="33">
        <f t="shared" ref="BP6:BX6" si="8">IF(BP7="",NA(),BP7)</f>
        <v>75.08</v>
      </c>
      <c r="BQ6" s="33">
        <f t="shared" si="8"/>
        <v>73.430000000000007</v>
      </c>
      <c r="BR6" s="33">
        <f t="shared" si="8"/>
        <v>74.709999999999994</v>
      </c>
      <c r="BS6" s="33">
        <f t="shared" si="8"/>
        <v>83.39</v>
      </c>
      <c r="BT6" s="33">
        <f t="shared" si="8"/>
        <v>99.51</v>
      </c>
      <c r="BU6" s="33">
        <f t="shared" si="8"/>
        <v>97.71</v>
      </c>
      <c r="BV6" s="33">
        <f t="shared" si="8"/>
        <v>98.07</v>
      </c>
      <c r="BW6" s="33">
        <f t="shared" si="8"/>
        <v>96.56</v>
      </c>
      <c r="BX6" s="33">
        <f t="shared" si="8"/>
        <v>100.47</v>
      </c>
      <c r="BY6" s="32" t="str">
        <f>IF(BY7="","",IF(BY7="-","【-】","【"&amp;SUBSTITUTE(TEXT(BY7,"#,##0.00"),"-","△")&amp;"】"))</f>
        <v>【104.60】</v>
      </c>
      <c r="BZ6" s="33">
        <f>IF(BZ7="",NA(),BZ7)</f>
        <v>291.60000000000002</v>
      </c>
      <c r="CA6" s="33">
        <f t="shared" ref="CA6:CI6" si="9">IF(CA7="",NA(),CA7)</f>
        <v>286</v>
      </c>
      <c r="CB6" s="33">
        <f t="shared" si="9"/>
        <v>291.63</v>
      </c>
      <c r="CC6" s="33">
        <f t="shared" si="9"/>
        <v>287.22000000000003</v>
      </c>
      <c r="CD6" s="33">
        <f t="shared" si="9"/>
        <v>257.55</v>
      </c>
      <c r="CE6" s="33">
        <f t="shared" si="9"/>
        <v>171.34</v>
      </c>
      <c r="CF6" s="33">
        <f t="shared" si="9"/>
        <v>173.56</v>
      </c>
      <c r="CG6" s="33">
        <f t="shared" si="9"/>
        <v>172.26</v>
      </c>
      <c r="CH6" s="33">
        <f t="shared" si="9"/>
        <v>177.14</v>
      </c>
      <c r="CI6" s="33">
        <f t="shared" si="9"/>
        <v>169.82</v>
      </c>
      <c r="CJ6" s="32" t="str">
        <f>IF(CJ7="","",IF(CJ7="-","【-】","【"&amp;SUBSTITUTE(TEXT(CJ7,"#,##0.00"),"-","△")&amp;"】"))</f>
        <v>【164.21】</v>
      </c>
      <c r="CK6" s="33">
        <f>IF(CK7="",NA(),CK7)</f>
        <v>62.78</v>
      </c>
      <c r="CL6" s="33">
        <f t="shared" ref="CL6:CT6" si="10">IF(CL7="",NA(),CL7)</f>
        <v>60.45</v>
      </c>
      <c r="CM6" s="33">
        <f t="shared" si="10"/>
        <v>60.34</v>
      </c>
      <c r="CN6" s="33">
        <f t="shared" si="10"/>
        <v>80.06</v>
      </c>
      <c r="CO6" s="33">
        <f t="shared" si="10"/>
        <v>81.11</v>
      </c>
      <c r="CP6" s="33">
        <f t="shared" si="10"/>
        <v>56.8</v>
      </c>
      <c r="CQ6" s="33">
        <f t="shared" si="10"/>
        <v>55.84</v>
      </c>
      <c r="CR6" s="33">
        <f t="shared" si="10"/>
        <v>55.68</v>
      </c>
      <c r="CS6" s="33">
        <f t="shared" si="10"/>
        <v>55.64</v>
      </c>
      <c r="CT6" s="33">
        <f t="shared" si="10"/>
        <v>55.13</v>
      </c>
      <c r="CU6" s="32" t="str">
        <f>IF(CU7="","",IF(CU7="-","【-】","【"&amp;SUBSTITUTE(TEXT(CU7,"#,##0.00"),"-","△")&amp;"】"))</f>
        <v>【59.80】</v>
      </c>
      <c r="CV6" s="33">
        <f>IF(CV7="",NA(),CV7)</f>
        <v>82.99</v>
      </c>
      <c r="CW6" s="33">
        <f t="shared" ref="CW6:DE6" si="11">IF(CW7="",NA(),CW7)</f>
        <v>83.28</v>
      </c>
      <c r="CX6" s="33">
        <f t="shared" si="11"/>
        <v>82.23</v>
      </c>
      <c r="CY6" s="33">
        <f t="shared" si="11"/>
        <v>81.2</v>
      </c>
      <c r="CZ6" s="33">
        <f t="shared" si="11"/>
        <v>83.19</v>
      </c>
      <c r="DA6" s="33">
        <f t="shared" si="11"/>
        <v>83.67</v>
      </c>
      <c r="DB6" s="33">
        <f t="shared" si="11"/>
        <v>83.11</v>
      </c>
      <c r="DC6" s="33">
        <f t="shared" si="11"/>
        <v>83.18</v>
      </c>
      <c r="DD6" s="33">
        <f t="shared" si="11"/>
        <v>83.09</v>
      </c>
      <c r="DE6" s="33">
        <f t="shared" si="11"/>
        <v>83</v>
      </c>
      <c r="DF6" s="32" t="str">
        <f>IF(DF7="","",IF(DF7="-","【-】","【"&amp;SUBSTITUTE(TEXT(DF7,"#,##0.00"),"-","△")&amp;"】"))</f>
        <v>【89.78】</v>
      </c>
      <c r="DG6" s="33">
        <f>IF(DG7="",NA(),DG7)</f>
        <v>27.96</v>
      </c>
      <c r="DH6" s="33">
        <f t="shared" ref="DH6:DP6" si="12">IF(DH7="",NA(),DH7)</f>
        <v>30.2</v>
      </c>
      <c r="DI6" s="33">
        <f t="shared" si="12"/>
        <v>32.08</v>
      </c>
      <c r="DJ6" s="33">
        <f t="shared" si="12"/>
        <v>34.01</v>
      </c>
      <c r="DK6" s="33">
        <f t="shared" si="12"/>
        <v>38.590000000000003</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0.41</v>
      </c>
      <c r="DS6" s="33">
        <f t="shared" ref="DS6:EA6" si="13">IF(DS7="",NA(),DS7)</f>
        <v>0.4</v>
      </c>
      <c r="DT6" s="33">
        <f t="shared" si="13"/>
        <v>0.28000000000000003</v>
      </c>
      <c r="DU6" s="33">
        <f t="shared" si="13"/>
        <v>14.92</v>
      </c>
      <c r="DV6" s="33">
        <f t="shared" si="13"/>
        <v>14.32</v>
      </c>
      <c r="DW6" s="33">
        <f t="shared" si="13"/>
        <v>6.46</v>
      </c>
      <c r="DX6" s="33">
        <f t="shared" si="13"/>
        <v>6.63</v>
      </c>
      <c r="DY6" s="33">
        <f t="shared" si="13"/>
        <v>7.73</v>
      </c>
      <c r="DZ6" s="33">
        <f t="shared" si="13"/>
        <v>8.8699999999999992</v>
      </c>
      <c r="EA6" s="33">
        <f t="shared" si="13"/>
        <v>9.85</v>
      </c>
      <c r="EB6" s="32" t="str">
        <f>IF(EB7="","",IF(EB7="-","【-】","【"&amp;SUBSTITUTE(TEXT(EB7,"#,##0.00"),"-","△")&amp;"】"))</f>
        <v>【12.42】</v>
      </c>
      <c r="EC6" s="33">
        <f>IF(EC7="",NA(),EC7)</f>
        <v>1.08</v>
      </c>
      <c r="ED6" s="33">
        <f t="shared" ref="ED6:EL6" si="14">IF(ED7="",NA(),ED7)</f>
        <v>0.32</v>
      </c>
      <c r="EE6" s="33">
        <f t="shared" si="14"/>
        <v>0.82</v>
      </c>
      <c r="EF6" s="33">
        <f t="shared" si="14"/>
        <v>0.09</v>
      </c>
      <c r="EG6" s="33">
        <f t="shared" si="14"/>
        <v>1.65</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292087</v>
      </c>
      <c r="D7" s="35">
        <v>46</v>
      </c>
      <c r="E7" s="35">
        <v>1</v>
      </c>
      <c r="F7" s="35">
        <v>0</v>
      </c>
      <c r="G7" s="35">
        <v>1</v>
      </c>
      <c r="H7" s="35" t="s">
        <v>93</v>
      </c>
      <c r="I7" s="35" t="s">
        <v>94</v>
      </c>
      <c r="J7" s="35" t="s">
        <v>95</v>
      </c>
      <c r="K7" s="35" t="s">
        <v>96</v>
      </c>
      <c r="L7" s="35" t="s">
        <v>97</v>
      </c>
      <c r="M7" s="36" t="s">
        <v>98</v>
      </c>
      <c r="N7" s="36">
        <v>63.14</v>
      </c>
      <c r="O7" s="36">
        <v>98.33</v>
      </c>
      <c r="P7" s="36">
        <v>4535</v>
      </c>
      <c r="Q7" s="36">
        <v>27979</v>
      </c>
      <c r="R7" s="36">
        <v>60.58</v>
      </c>
      <c r="S7" s="36">
        <v>461.85</v>
      </c>
      <c r="T7" s="36">
        <v>27339</v>
      </c>
      <c r="U7" s="36">
        <v>49.48</v>
      </c>
      <c r="V7" s="36">
        <v>552.53</v>
      </c>
      <c r="W7" s="36">
        <v>96.96</v>
      </c>
      <c r="X7" s="36">
        <v>102.9</v>
      </c>
      <c r="Y7" s="36">
        <v>101.48</v>
      </c>
      <c r="Z7" s="36">
        <v>102.89</v>
      </c>
      <c r="AA7" s="36">
        <v>112.25</v>
      </c>
      <c r="AB7" s="36">
        <v>108.96</v>
      </c>
      <c r="AC7" s="36">
        <v>107.37</v>
      </c>
      <c r="AD7" s="36">
        <v>107.57</v>
      </c>
      <c r="AE7" s="36">
        <v>106.55</v>
      </c>
      <c r="AF7" s="36">
        <v>110.01</v>
      </c>
      <c r="AG7" s="36">
        <v>113.03</v>
      </c>
      <c r="AH7" s="36">
        <v>22.04</v>
      </c>
      <c r="AI7" s="36">
        <v>19.350000000000001</v>
      </c>
      <c r="AJ7" s="36">
        <v>17.97</v>
      </c>
      <c r="AK7" s="36">
        <v>16.38</v>
      </c>
      <c r="AL7" s="36">
        <v>0</v>
      </c>
      <c r="AM7" s="36">
        <v>7.45</v>
      </c>
      <c r="AN7" s="36">
        <v>8.5</v>
      </c>
      <c r="AO7" s="36">
        <v>9.34</v>
      </c>
      <c r="AP7" s="36">
        <v>9.56</v>
      </c>
      <c r="AQ7" s="36">
        <v>2.8</v>
      </c>
      <c r="AR7" s="36">
        <v>0.81</v>
      </c>
      <c r="AS7" s="36">
        <v>300.48</v>
      </c>
      <c r="AT7" s="36">
        <v>374.68</v>
      </c>
      <c r="AU7" s="36">
        <v>684.61</v>
      </c>
      <c r="AV7" s="36">
        <v>936.63</v>
      </c>
      <c r="AW7" s="36">
        <v>242.43</v>
      </c>
      <c r="AX7" s="36">
        <v>969.16</v>
      </c>
      <c r="AY7" s="36">
        <v>995.5</v>
      </c>
      <c r="AZ7" s="36">
        <v>915.5</v>
      </c>
      <c r="BA7" s="36">
        <v>963.24</v>
      </c>
      <c r="BB7" s="36">
        <v>381.53</v>
      </c>
      <c r="BC7" s="36">
        <v>264.16000000000003</v>
      </c>
      <c r="BD7" s="36">
        <v>421.82</v>
      </c>
      <c r="BE7" s="36">
        <v>421.38</v>
      </c>
      <c r="BF7" s="36">
        <v>415.11</v>
      </c>
      <c r="BG7" s="36">
        <v>411.57</v>
      </c>
      <c r="BH7" s="36">
        <v>406.61</v>
      </c>
      <c r="BI7" s="36">
        <v>421.66</v>
      </c>
      <c r="BJ7" s="36">
        <v>414.59</v>
      </c>
      <c r="BK7" s="36">
        <v>404.78</v>
      </c>
      <c r="BL7" s="36">
        <v>400.38</v>
      </c>
      <c r="BM7" s="36">
        <v>393.27</v>
      </c>
      <c r="BN7" s="36">
        <v>283.72000000000003</v>
      </c>
      <c r="BO7" s="36">
        <v>73.569999999999993</v>
      </c>
      <c r="BP7" s="36">
        <v>75.08</v>
      </c>
      <c r="BQ7" s="36">
        <v>73.430000000000007</v>
      </c>
      <c r="BR7" s="36">
        <v>74.709999999999994</v>
      </c>
      <c r="BS7" s="36">
        <v>83.39</v>
      </c>
      <c r="BT7" s="36">
        <v>99.51</v>
      </c>
      <c r="BU7" s="36">
        <v>97.71</v>
      </c>
      <c r="BV7" s="36">
        <v>98.07</v>
      </c>
      <c r="BW7" s="36">
        <v>96.56</v>
      </c>
      <c r="BX7" s="36">
        <v>100.47</v>
      </c>
      <c r="BY7" s="36">
        <v>104.6</v>
      </c>
      <c r="BZ7" s="36">
        <v>291.60000000000002</v>
      </c>
      <c r="CA7" s="36">
        <v>286</v>
      </c>
      <c r="CB7" s="36">
        <v>291.63</v>
      </c>
      <c r="CC7" s="36">
        <v>287.22000000000003</v>
      </c>
      <c r="CD7" s="36">
        <v>257.55</v>
      </c>
      <c r="CE7" s="36">
        <v>171.34</v>
      </c>
      <c r="CF7" s="36">
        <v>173.56</v>
      </c>
      <c r="CG7" s="36">
        <v>172.26</v>
      </c>
      <c r="CH7" s="36">
        <v>177.14</v>
      </c>
      <c r="CI7" s="36">
        <v>169.82</v>
      </c>
      <c r="CJ7" s="36">
        <v>164.21</v>
      </c>
      <c r="CK7" s="36">
        <v>62.78</v>
      </c>
      <c r="CL7" s="36">
        <v>60.45</v>
      </c>
      <c r="CM7" s="36">
        <v>60.34</v>
      </c>
      <c r="CN7" s="36">
        <v>80.06</v>
      </c>
      <c r="CO7" s="36">
        <v>81.11</v>
      </c>
      <c r="CP7" s="36">
        <v>56.8</v>
      </c>
      <c r="CQ7" s="36">
        <v>55.84</v>
      </c>
      <c r="CR7" s="36">
        <v>55.68</v>
      </c>
      <c r="CS7" s="36">
        <v>55.64</v>
      </c>
      <c r="CT7" s="36">
        <v>55.13</v>
      </c>
      <c r="CU7" s="36">
        <v>59.8</v>
      </c>
      <c r="CV7" s="36">
        <v>82.99</v>
      </c>
      <c r="CW7" s="36">
        <v>83.28</v>
      </c>
      <c r="CX7" s="36">
        <v>82.23</v>
      </c>
      <c r="CY7" s="36">
        <v>81.2</v>
      </c>
      <c r="CZ7" s="36">
        <v>83.19</v>
      </c>
      <c r="DA7" s="36">
        <v>83.67</v>
      </c>
      <c r="DB7" s="36">
        <v>83.11</v>
      </c>
      <c r="DC7" s="36">
        <v>83.18</v>
      </c>
      <c r="DD7" s="36">
        <v>83.09</v>
      </c>
      <c r="DE7" s="36">
        <v>83</v>
      </c>
      <c r="DF7" s="36">
        <v>89.78</v>
      </c>
      <c r="DG7" s="36">
        <v>27.96</v>
      </c>
      <c r="DH7" s="36">
        <v>30.2</v>
      </c>
      <c r="DI7" s="36">
        <v>32.08</v>
      </c>
      <c r="DJ7" s="36">
        <v>34.01</v>
      </c>
      <c r="DK7" s="36">
        <v>38.590000000000003</v>
      </c>
      <c r="DL7" s="36">
        <v>36.21</v>
      </c>
      <c r="DM7" s="36">
        <v>37.090000000000003</v>
      </c>
      <c r="DN7" s="36">
        <v>38.07</v>
      </c>
      <c r="DO7" s="36">
        <v>39.06</v>
      </c>
      <c r="DP7" s="36">
        <v>46.66</v>
      </c>
      <c r="DQ7" s="36">
        <v>46.31</v>
      </c>
      <c r="DR7" s="36">
        <v>0.41</v>
      </c>
      <c r="DS7" s="36">
        <v>0.4</v>
      </c>
      <c r="DT7" s="36">
        <v>0.28000000000000003</v>
      </c>
      <c r="DU7" s="36">
        <v>14.92</v>
      </c>
      <c r="DV7" s="36">
        <v>14.32</v>
      </c>
      <c r="DW7" s="36">
        <v>6.46</v>
      </c>
      <c r="DX7" s="36">
        <v>6.63</v>
      </c>
      <c r="DY7" s="36">
        <v>7.73</v>
      </c>
      <c r="DZ7" s="36">
        <v>8.8699999999999992</v>
      </c>
      <c r="EA7" s="36">
        <v>9.85</v>
      </c>
      <c r="EB7" s="36">
        <v>12.42</v>
      </c>
      <c r="EC7" s="36">
        <v>1.08</v>
      </c>
      <c r="ED7" s="36">
        <v>0.32</v>
      </c>
      <c r="EE7" s="36">
        <v>0.82</v>
      </c>
      <c r="EF7" s="36">
        <v>0.09</v>
      </c>
      <c r="EG7" s="36">
        <v>1.65</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cp:lastModifiedBy>
  <dcterms:created xsi:type="dcterms:W3CDTF">2016-01-18T04:51:29Z</dcterms:created>
  <dcterms:modified xsi:type="dcterms:W3CDTF">2016-03-01T02:50:07Z</dcterms:modified>
  <cp:category/>
</cp:coreProperties>
</file>