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svfas01\FS\8001_水道局業務課\30_西村\KEIEI_経営戦略\経営比較分析表\"/>
    </mc:Choice>
  </mc:AlternateContent>
  <xr:revisionPtr revIDLastSave="0" documentId="13_ncr:1_{222FDE96-B841-4162-94BD-4DD343E2523C}" xr6:coauthVersionLast="36" xr6:coauthVersionMax="36" xr10:uidLastSave="{00000000-0000-0000-0000-000000000000}"/>
  <workbookProtection workbookAlgorithmName="SHA-512" workbookHashValue="LruXWsf+uSe+9r8sajO6GK03rR/BHznM86swWtZXp1AQxF9d3D+XD5EgrMDuKpJ91lgSv/nlPgOQ1qGrioMouw==" workbookSaltValue="FrlBLHcvoDJ71hpvuZ/D4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<sst xmlns="http://schemas.openxmlformats.org/spreadsheetml/2006/main" count="228" uniqueCount="115">
  <si>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</si>
  <si>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</si>
  <si>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</si>
  <si>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</si>
  <si>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</si>
  <si>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</si>
  <si>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</si>
  <si>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</si>
  <si>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</si>
  <si>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</si>
  <si>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</si>
  <si>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</si>
  <si>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</si>
  <si>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</si>
  <si>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</si>
  <si>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</si>
  <si>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</si>
  <si>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</si>
  <si>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</si>
  <si>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</si>
  <si>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</si>
  <si>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</si>
  <si>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</si>
  <si>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</si>
  <si>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</si>
  <si>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</si>
  <si>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</si>
  <si>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</si>
  <si>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</si>
  <si>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</si>
  <si>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</si>
  <si>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</si>
  <si>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</si>
  <si>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</si>
  <si>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</si>
  <si>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</si>
  <si>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</si>
  <si>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</si>
  <si>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</si>
  <si>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</si>
  <si>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</si>
  <si>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</si>
  <si>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</si>
  <si>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</si>
  <si>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</si>
  <si>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</si>
  <si>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</si>
  <si>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</si>
  <si>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</si>
  <si>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</si>
  <si>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</si>
  <si>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</si>
  <si>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</si>
  <si>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</si>
  <si>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</si>
  <si>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</si>
  <si>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</si>
  <si>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</si>
  <si>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</si>
  <si>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</si>
  <si>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</si>
  <si>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</si>
  <si>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</si>
  <si>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</si>
  <si>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</si>
  <si>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</si>
  <si>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</si>
  <si>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</si>
  <si>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</si>
  <si>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</si>
  <si>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</si>
  <si>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</si>
  <si>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</si>
  <si>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</si>
  <si>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</si>
  <si>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</si>
  <si>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</si>
  <si>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</si>
  <si>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</si>
  <si>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</si>
  <si>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</si>
  <si>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</si>
  <si>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</si>
  <si>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</si>
  <si>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</si>
  <si>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</si>
  <si>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</si>
  <si>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</si>
  <si>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</si>
  <si>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</si>
  <si>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</si>
  <si>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</si>
  <si>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</si>
  <si>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御所市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</si>
  <si>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</si>
  <si>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</si>
  <si>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</si>
  <si>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</si>
  <si>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</si>
  <si>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</si>
  <si>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</si>
  <si>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</si>
  <si>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</si>
  <si>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</si>
  <si>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</si>
  <si>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</si>
  <si>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</si>
  <si>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</si>
  <si>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</si>
  <si>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</si>
  <si>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</si>
  <si>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</si>
  <si>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人口減少による給水戸数・使用水量の減少傾向が続いており、料金収入は毎年約1％ずつ減少している。経常収支比率だけを見ると黒字であるが、料金回収率が依然として100%を大きく下回っており、料金収入だけでの経営は困難であり、他の収入によって維持している状態が続いている。
　人口密度が低く、山間部が多い地形という本市の地理的状況から、給水原価が依然として高い状況が続いている。昨今の情勢から大幅な有収水量の増加は見込めないため、早期に経費削減、長期的で継続的な収益確保に努める必要がある。企業債については、毎年償還額以上の起債を起こさないように努めているため、年々残高は減少に転じている。
　給水収益だけで健全な経営ができるよう、料金回収率100％を目指し早期に適切な料金設定を行い、安心・安全な水道事業が継続できるよう長期的な視野に立った運営を図っていく。</t>
    <rPh sb="1" eb="3">
      <t>ジンコウ</t>
    </rPh>
    <rPh sb="3" eb="5">
      <t>ゲンショウ</t>
    </rPh>
    <rPh sb="8" eb="10">
      <t>キュウスイ</t>
    </rPh>
    <rPh sb="10" eb="12">
      <t>コスウ</t>
    </rPh>
    <rPh sb="13" eb="15">
      <t>シヨウ</t>
    </rPh>
    <rPh sb="15" eb="17">
      <t>スイリョウ</t>
    </rPh>
    <rPh sb="18" eb="20">
      <t>ゲンショウ</t>
    </rPh>
    <rPh sb="20" eb="22">
      <t>ケイコウ</t>
    </rPh>
    <rPh sb="23" eb="24">
      <t>ツヅ</t>
    </rPh>
    <rPh sb="29" eb="31">
      <t>リョウキン</t>
    </rPh>
    <rPh sb="31" eb="33">
      <t>シュウニュウ</t>
    </rPh>
    <rPh sb="34" eb="36">
      <t>マイネン</t>
    </rPh>
    <rPh sb="36" eb="37">
      <t>ヤク</t>
    </rPh>
    <rPh sb="41" eb="43">
      <t>ゲンショウ</t>
    </rPh>
    <rPh sb="60" eb="62">
      <t>クロジ</t>
    </rPh>
    <rPh sb="177" eb="179">
      <t>ジョウキョウ</t>
    </rPh>
    <rPh sb="196" eb="198">
      <t>ユウシュウ</t>
    </rPh>
    <rPh sb="198" eb="200">
      <t>スイリョウ</t>
    </rPh>
    <rPh sb="212" eb="214">
      <t>ソウキ</t>
    </rPh>
    <rPh sb="242" eb="244">
      <t>キギョウ</t>
    </rPh>
    <rPh sb="244" eb="245">
      <t>サイ</t>
    </rPh>
    <rPh sb="251" eb="253">
      <t>マイネン</t>
    </rPh>
    <rPh sb="253" eb="255">
      <t>ショウカン</t>
    </rPh>
    <rPh sb="255" eb="256">
      <t>ガク</t>
    </rPh>
    <rPh sb="258" eb="259">
      <t>オ</t>
    </rPh>
    <rPh sb="266" eb="267">
      <t>ツト</t>
    </rPh>
    <rPh sb="274" eb="276">
      <t>ネンネン</t>
    </rPh>
    <rPh sb="276" eb="278">
      <t>ザンダカ</t>
    </rPh>
    <rPh sb="279" eb="281">
      <t>ゲンショウ</t>
    </rPh>
    <rPh sb="282" eb="283">
      <t>テン</t>
    </rPh>
    <rPh sb="334" eb="336">
      <t>セッテイ</t>
    </rPh>
    <phoneticPr fontId="4"/>
  </si>
  <si>
    <t>管路経年化率、管路更新率は、Ｈ28～Ｈ30の年平均約3億円の設備投資により、類似団体平均より良好な数値となっている。管路更新率が昨年より下がっているのは、県からの受託工事費を収益的収支に算入しているため、その分建設改良費が減少したためである。
　県営水道100%受水を計画しているため、浄水施設についての更新費用は今後不要となる見込みだが、配水施設についての更新事業は継続するため、計画的に資金を蓄えておく必要がある</t>
    <rPh sb="22" eb="23">
      <t>ネン</t>
    </rPh>
    <rPh sb="25" eb="26">
      <t>ヤク</t>
    </rPh>
    <rPh sb="38" eb="40">
      <t>ルイジ</t>
    </rPh>
    <rPh sb="40" eb="42">
      <t>ダンタイ</t>
    </rPh>
    <rPh sb="42" eb="44">
      <t>ヘイキン</t>
    </rPh>
    <rPh sb="58" eb="60">
      <t>カンロ</t>
    </rPh>
    <rPh sb="60" eb="62">
      <t>コウシン</t>
    </rPh>
    <rPh sb="62" eb="63">
      <t>リツ</t>
    </rPh>
    <rPh sb="64" eb="66">
      <t>サクネン</t>
    </rPh>
    <rPh sb="68" eb="69">
      <t>サ</t>
    </rPh>
    <rPh sb="77" eb="78">
      <t>ケン</t>
    </rPh>
    <rPh sb="81" eb="83">
      <t>ジュタク</t>
    </rPh>
    <rPh sb="83" eb="85">
      <t>コウジ</t>
    </rPh>
    <rPh sb="85" eb="86">
      <t>ヒ</t>
    </rPh>
    <rPh sb="87" eb="89">
      <t>シュウエキ</t>
    </rPh>
    <rPh sb="89" eb="90">
      <t>テキ</t>
    </rPh>
    <rPh sb="90" eb="92">
      <t>シュウシ</t>
    </rPh>
    <rPh sb="93" eb="95">
      <t>サンニュウ</t>
    </rPh>
    <rPh sb="104" eb="105">
      <t>ブン</t>
    </rPh>
    <rPh sb="105" eb="107">
      <t>ケンセツ</t>
    </rPh>
    <rPh sb="107" eb="109">
      <t>カイリョウ</t>
    </rPh>
    <rPh sb="109" eb="110">
      <t>ヒ</t>
    </rPh>
    <rPh sb="111" eb="113">
      <t>ゲンショウ</t>
    </rPh>
    <phoneticPr fontId="4"/>
  </si>
  <si>
    <t>　永続的に安定した水の供給するため、今後も管路の更新は必要不可欠なものである。中でも基幹管路や防災の観点から広域避難所への配水管更新は最優先と位置付けている。
　水道事業の健全経営のために、これら更新事業の費用捻出として、企業債については償還額以上の起債を起こさないよう考慮するなど、経費削減に取組むのはもちろん、今後の有収水量の減少を考慮した上での受益者負担の原則に則り、水道料金の適正な改定が必要である。
　長期的な視野をもって、県営水道100%受水を進めると共に、施設の統廃合・ダウンサイジングを更新事業と並行して進めていく。</t>
    <rPh sb="1" eb="4">
      <t>エイゾクテキ</t>
    </rPh>
    <rPh sb="135" eb="137">
      <t>コウリョ</t>
    </rPh>
    <rPh sb="142" eb="144">
      <t>ケイヒ</t>
    </rPh>
    <rPh sb="144" eb="146">
      <t>サクゲン</t>
    </rPh>
    <rPh sb="160" eb="164">
      <t>ユウシュウスイリョウ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</si>
</sst>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0.81</c:v>
                </c:pt>
                <c:pt idx="1">
                  <c:v>1.06</c:v>
                </c:pt>
                <c:pt idx="2">
                  <c:v>2.5</c:v>
                </c:pt>
                <c:pt idx="3">
                  <c:v>1.95</c:v>
                </c:pt>
                <c:pt idx="4">
                  <c:v>0.93</c:v>
                </c:pt>
              </c:numCache>
            </c:numRef>
          </c:val>
          <c:extLst>
            <c:ext xmlns:c16="http://schemas.microsoft.com/office/drawing/2014/chart" uri="{C3380CC4-5D6E-409C-BE32-E72D297353CC}">
              <c16:uniqueId val="{00000000-B7FC-48AA-8860-80DE777C91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B7FC-48AA-8860-80DE777C91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77.58</c:v>
                </c:pt>
                <c:pt idx="1">
                  <c:v>75.489999999999995</c:v>
                </c:pt>
                <c:pt idx="2">
                  <c:v>73.59</c:v>
                </c:pt>
                <c:pt idx="3">
                  <c:v>75.849999999999994</c:v>
                </c:pt>
                <c:pt idx="4">
                  <c:v>74.44</c:v>
                </c:pt>
              </c:numCache>
            </c:numRef>
          </c:val>
          <c:extLst>
            <c:ext xmlns:c16="http://schemas.microsoft.com/office/drawing/2014/chart" uri="{C3380CC4-5D6E-409C-BE32-E72D297353CC}">
              <c16:uniqueId val="{00000000-1751-4042-B8C0-5A993E8D20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1751-4042-B8C0-5A993E8D20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85.6</c:v>
                </c:pt>
                <c:pt idx="1">
                  <c:v>87.22</c:v>
                </c:pt>
                <c:pt idx="2">
                  <c:v>87.88</c:v>
                </c:pt>
                <c:pt idx="3">
                  <c:v>84.2</c:v>
                </c:pt>
                <c:pt idx="4">
                  <c:v>85.26</c:v>
                </c:pt>
              </c:numCache>
            </c:numRef>
          </c:val>
          <c:extLst>
            <c:ext xmlns:c16="http://schemas.microsoft.com/office/drawing/2014/chart" uri="{C3380CC4-5D6E-409C-BE32-E72D297353CC}">
              <c16:uniqueId val="{00000000-AA68-41BF-8A9C-0AE16523A8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AA68-41BF-8A9C-0AE16523A8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112.74</c:v>
                </c:pt>
                <c:pt idx="1">
                  <c:v>112.84</c:v>
                </c:pt>
                <c:pt idx="2">
                  <c:v>108.48</c:v>
                </c:pt>
                <c:pt idx="3">
                  <c:v>102.94</c:v>
                </c:pt>
                <c:pt idx="4">
                  <c:v>104.96</c:v>
                </c:pt>
              </c:numCache>
            </c:numRef>
          </c:val>
          <c:extLst>
            <c:ext xmlns:c16="http://schemas.microsoft.com/office/drawing/2014/chart" uri="{C3380CC4-5D6E-409C-BE32-E72D297353CC}">
              <c16:uniqueId val="{00000000-CC93-463C-A208-DC16F56533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CC93-463C-A208-DC16F56533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40.4</c:v>
                </c:pt>
                <c:pt idx="1">
                  <c:v>41.66</c:v>
                </c:pt>
                <c:pt idx="2">
                  <c:v>43.08</c:v>
                </c:pt>
                <c:pt idx="3">
                  <c:v>44.37</c:v>
                </c:pt>
                <c:pt idx="4">
                  <c:v>45.98</c:v>
                </c:pt>
              </c:numCache>
            </c:numRef>
          </c:val>
          <c:extLst>
            <c:ext xmlns:c16="http://schemas.microsoft.com/office/drawing/2014/chart" uri="{C3380CC4-5D6E-409C-BE32-E72D297353CC}">
              <c16:uniqueId val="{00000000-9140-410F-B409-6D2173634D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9140-410F-B409-6D2173634D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13.35</c:v>
                </c:pt>
                <c:pt idx="1">
                  <c:v>12.46</c:v>
                </c:pt>
                <c:pt idx="2">
                  <c:v>9.64</c:v>
                </c:pt>
                <c:pt idx="3">
                  <c:v>10.54</c:v>
                </c:pt>
                <c:pt idx="4">
                  <c:v>11.63</c:v>
                </c:pt>
              </c:numCache>
            </c:numRef>
          </c:val>
          <c:extLst>
            <c:ext xmlns:c16="http://schemas.microsoft.com/office/drawing/2014/chart" uri="{C3380CC4-5D6E-409C-BE32-E72D297353CC}">
              <c16:uniqueId val="{00000000-82CF-45AF-B092-01E5DC74CD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82CF-45AF-B092-01E5DC74CD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A-42A6-A554-D5AC3C5E86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6FA-42A6-A554-D5AC3C5E86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307.47000000000003</c:v>
                </c:pt>
                <c:pt idx="1">
                  <c:v>253.16</c:v>
                </c:pt>
                <c:pt idx="2">
                  <c:v>278.51</c:v>
                </c:pt>
                <c:pt idx="3">
                  <c:v>255.75</c:v>
                </c:pt>
                <c:pt idx="4">
                  <c:v>236.53</c:v>
                </c:pt>
              </c:numCache>
            </c:numRef>
          </c:val>
          <c:extLst>
            <c:ext xmlns:c16="http://schemas.microsoft.com/office/drawing/2014/chart" uri="{C3380CC4-5D6E-409C-BE32-E72D297353CC}">
              <c16:uniqueId val="{00000000-5E9E-4B24-89B7-0C2259F12E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5E9E-4B24-89B7-0C2259F12E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391.02</c:v>
                </c:pt>
                <c:pt idx="1">
                  <c:v>400.02</c:v>
                </c:pt>
                <c:pt idx="2">
                  <c:v>397.84</c:v>
                </c:pt>
                <c:pt idx="3">
                  <c:v>392</c:v>
                </c:pt>
                <c:pt idx="4">
                  <c:v>373.83</c:v>
                </c:pt>
              </c:numCache>
            </c:numRef>
          </c:val>
          <c:extLst>
            <c:ext xmlns:c16="http://schemas.microsoft.com/office/drawing/2014/chart" uri="{C3380CC4-5D6E-409C-BE32-E72D297353CC}">
              <c16:uniqueId val="{00000000-7D2C-47E7-90B6-A4A5842F6F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7D2C-47E7-90B6-A4A5842F6F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83.6</c:v>
                </c:pt>
                <c:pt idx="1">
                  <c:v>84.52</c:v>
                </c:pt>
                <c:pt idx="2">
                  <c:v>79.84</c:v>
                </c:pt>
                <c:pt idx="3">
                  <c:v>76.22</c:v>
                </c:pt>
                <c:pt idx="4">
                  <c:v>78.33</c:v>
                </c:pt>
              </c:numCache>
            </c:numRef>
          </c:val>
          <c:extLst>
            <c:ext xmlns:c16="http://schemas.microsoft.com/office/drawing/2014/chart" uri="{C3380CC4-5D6E-409C-BE32-E72D297353CC}">
              <c16:uniqueId val="{00000000-A18C-427D-84CF-7803E763AE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18C-427D-84CF-7803E763AE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258.08</c:v>
                </c:pt>
                <c:pt idx="1">
                  <c:v>255.94</c:v>
                </c:pt>
                <c:pt idx="2">
                  <c:v>271.64999999999998</c:v>
                </c:pt>
                <c:pt idx="3">
                  <c:v>285.93</c:v>
                </c:pt>
                <c:pt idx="4">
                  <c:v>279.19</c:v>
                </c:pt>
              </c:numCache>
            </c:numRef>
          </c:val>
          <c:extLst>
            <c:ext xmlns:c16="http://schemas.microsoft.com/office/drawing/2014/chart" uri="{C3380CC4-5D6E-409C-BE32-E72D297353CC}">
              <c16:uniqueId val="{00000000-898B-4545-B670-8856C990CC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898B-4545-B670-8856C990CC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奈良県　御所市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25525</v>
      </c>
      <c r="AM8" s="61"/>
      <c r="AN8" s="61"/>
      <c r="AO8" s="61"/>
      <c r="AP8" s="61"/>
      <c r="AQ8" s="61"/>
      <c r="AR8" s="61"/>
      <c r="AS8" s="61"/>
      <c r="AT8" s="52">
        <f>データ!$S$6</f>
        <v>60.58</v>
      </c>
      <c r="AU8" s="53"/>
      <c r="AV8" s="53"/>
      <c r="AW8" s="53"/>
      <c r="AX8" s="53"/>
      <c r="AY8" s="53"/>
      <c r="AZ8" s="53"/>
      <c r="BA8" s="53"/>
      <c r="BB8" s="54">
        <f>データ!$T$6</f>
        <v>421.34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67.13</v>
      </c>
      <c r="J10" s="53"/>
      <c r="K10" s="53"/>
      <c r="L10" s="53"/>
      <c r="M10" s="53"/>
      <c r="N10" s="53"/>
      <c r="O10" s="64"/>
      <c r="P10" s="54">
        <f>データ!$P$6</f>
        <v>93.54</v>
      </c>
      <c r="Q10" s="54"/>
      <c r="R10" s="54"/>
      <c r="S10" s="54"/>
      <c r="T10" s="54"/>
      <c r="U10" s="54"/>
      <c r="V10" s="54"/>
      <c r="W10" s="61">
        <f>データ!$Q$6</f>
        <v>3835</v>
      </c>
      <c r="X10" s="61"/>
      <c r="Y10" s="61"/>
      <c r="Z10" s="61"/>
      <c r="AA10" s="61"/>
      <c r="AB10" s="61"/>
      <c r="AC10" s="61"/>
      <c r="AD10" s="2"/>
      <c r="AE10" s="2"/>
      <c r="AF10" s="2"/>
      <c r="AG10" s="2"/>
      <c r="AH10" s="4"/>
      <c r="AI10" s="4"/>
      <c r="AJ10" s="4"/>
      <c r="AK10" s="4"/>
      <c r="AL10" s="61">
        <f>データ!$U$6</f>
        <v>23770</v>
      </c>
      <c r="AM10" s="61"/>
      <c r="AN10" s="61"/>
      <c r="AO10" s="61"/>
      <c r="AP10" s="61"/>
      <c r="AQ10" s="61"/>
      <c r="AR10" s="61"/>
      <c r="AS10" s="61"/>
      <c r="AT10" s="52">
        <f>データ!$V$6</f>
        <v>50.07</v>
      </c>
      <c r="AU10" s="53"/>
      <c r="AV10" s="53"/>
      <c r="AW10" s="53"/>
      <c r="AX10" s="53"/>
      <c r="AY10" s="53"/>
      <c r="AZ10" s="53"/>
      <c r="BA10" s="53"/>
      <c r="BB10" s="54">
        <f>データ!$W$6</f>
        <v>474.74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vdoK3pS2IAAF3uw38IrsjDJ7/DGkJCRZbBcd43t2DdCzhaFvXAdXzfozbVUqJBQZwnRDo+C0PxhPZBdBKg9GA==" saltValue="imoT8fWE3bmltnqmydcq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292087</v>
      </c>
      <c r="D6" s="34">
        <f t="shared" si="3"/>
        <v>46</v>
      </c>
      <c r="E6" s="34">
        <f t="shared" si="3"/>
        <v>1</v>
      </c>
      <c r="F6" s="34">
        <f t="shared" si="3"/>
        <v>0</v>
      </c>
      <c r="G6" s="34">
        <f t="shared" si="3"/>
        <v>1</v>
      </c>
      <c r="H6" s="34" t="str">
        <f t="shared" si="3"/>
        <v>奈良県　御所市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67.13</v>
      </c>
      <c r="P6" s="35">
        <f t="shared" si="3"/>
        <v>93.54</v>
      </c>
      <c r="Q6" s="35">
        <f t="shared" si="3"/>
        <v>3835</v>
      </c>
      <c r="R6" s="35">
        <f t="shared" si="3"/>
        <v>25525</v>
      </c>
      <c r="S6" s="35">
        <f t="shared" si="3"/>
        <v>60.58</v>
      </c>
      <c r="T6" s="35">
        <f t="shared" si="3"/>
        <v>421.34</v>
      </c>
      <c r="U6" s="35">
        <f t="shared" si="3"/>
        <v>23770</v>
      </c>
      <c r="V6" s="35">
        <f t="shared" si="3"/>
        <v>50.07</v>
      </c>
      <c r="W6" s="35">
        <f t="shared" si="3"/>
        <v>474.74</v>
      </c>
      <c r="X6" s="36">
        <f>IF(X7="",NA(),X7)</f>
        <v>112.74</v>
      </c>
      <c r="Y6" s="36">
        <f t="shared" ref="Y6:AG6" si="4">IF(Y7="",NA(),Y7)</f>
        <v>112.84</v>
      </c>
      <c r="Z6" s="36">
        <f t="shared" si="4"/>
        <v>108.48</v>
      </c>
      <c r="AA6" s="36">
        <f t="shared" si="4"/>
        <v>102.94</v>
      </c>
      <c r="AB6" s="36">
        <f t="shared" si="4"/>
        <v>104.96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307.47000000000003</v>
      </c>
      <c r="AU6" s="36">
        <f t="shared" ref="AU6:BC6" si="6">IF(AU7="",NA(),AU7)</f>
        <v>253.16</v>
      </c>
      <c r="AV6" s="36">
        <f t="shared" si="6"/>
        <v>278.51</v>
      </c>
      <c r="AW6" s="36">
        <f t="shared" si="6"/>
        <v>255.75</v>
      </c>
      <c r="AX6" s="36">
        <f t="shared" si="6"/>
        <v>236.53</v>
      </c>
      <c r="AY6" s="36">
        <f t="shared" si="6"/>
        <v>391.54</v>
      </c>
      <c r="AZ6" s="36">
        <f t="shared" si="6"/>
        <v>384.34</v>
      </c>
      <c r="BA6" s="36">
        <f t="shared" si="6"/>
        <v>359.47</v>
      </c>
      <c r="BB6" s="36">
        <f t="shared" si="6"/>
        <v>369.69</v>
      </c>
      <c r="BC6" s="36">
        <f t="shared" si="6"/>
        <v>379.08</v>
      </c>
      <c r="BD6" s="35" t="str">
        <f>IF(BD7="","",IF(BD7="-","【-】","【"&amp;SUBSTITUTE(TEXT(BD7,"#,##0.00"),"-","△")&amp;"】"))</f>
        <v>【264.97】</v>
      </c>
      <c r="BE6" s="36">
        <f>IF(BE7="",NA(),BE7)</f>
        <v>391.02</v>
      </c>
      <c r="BF6" s="36">
        <f t="shared" ref="BF6:BN6" si="7">IF(BF7="",NA(),BF7)</f>
        <v>400.02</v>
      </c>
      <c r="BG6" s="36">
        <f t="shared" si="7"/>
        <v>397.84</v>
      </c>
      <c r="BH6" s="36">
        <f t="shared" si="7"/>
        <v>392</v>
      </c>
      <c r="BI6" s="36">
        <f t="shared" si="7"/>
        <v>373.83</v>
      </c>
      <c r="BJ6" s="36">
        <f t="shared" si="7"/>
        <v>386.97</v>
      </c>
      <c r="BK6" s="36">
        <f t="shared" si="7"/>
        <v>380.58</v>
      </c>
      <c r="BL6" s="36">
        <f t="shared" si="7"/>
        <v>401.79</v>
      </c>
      <c r="BM6" s="36">
        <f t="shared" si="7"/>
        <v>402.99</v>
      </c>
      <c r="BN6" s="36">
        <f t="shared" si="7"/>
        <v>398.98</v>
      </c>
      <c r="BO6" s="35" t="str">
        <f>IF(BO7="","",IF(BO7="-","【-】","【"&amp;SUBSTITUTE(TEXT(BO7,"#,##0.00"),"-","△")&amp;"】"))</f>
        <v>【266.61】</v>
      </c>
      <c r="BP6" s="36">
        <f>IF(BP7="",NA(),BP7)</f>
        <v>83.6</v>
      </c>
      <c r="BQ6" s="36">
        <f t="shared" ref="BQ6:BY6" si="8">IF(BQ7="",NA(),BQ7)</f>
        <v>84.52</v>
      </c>
      <c r="BR6" s="36">
        <f t="shared" si="8"/>
        <v>79.84</v>
      </c>
      <c r="BS6" s="36">
        <f t="shared" si="8"/>
        <v>76.22</v>
      </c>
      <c r="BT6" s="36">
        <f t="shared" si="8"/>
        <v>78.33</v>
      </c>
      <c r="BU6" s="36">
        <f t="shared" si="8"/>
        <v>101.72</v>
      </c>
      <c r="BV6" s="36">
        <f t="shared" si="8"/>
        <v>102.38</v>
      </c>
      <c r="BW6" s="36">
        <f t="shared" si="8"/>
        <v>100.12</v>
      </c>
      <c r="BX6" s="36">
        <f t="shared" si="8"/>
        <v>98.66</v>
      </c>
      <c r="BY6" s="36">
        <f t="shared" si="8"/>
        <v>98.64</v>
      </c>
      <c r="BZ6" s="35" t="str">
        <f>IF(BZ7="","",IF(BZ7="-","【-】","【"&amp;SUBSTITUTE(TEXT(BZ7,"#,##0.00"),"-","△")&amp;"】"))</f>
        <v>【103.24】</v>
      </c>
      <c r="CA6" s="36">
        <f>IF(CA7="",NA(),CA7)</f>
        <v>258.08</v>
      </c>
      <c r="CB6" s="36">
        <f t="shared" ref="CB6:CJ6" si="9">IF(CB7="",NA(),CB7)</f>
        <v>255.94</v>
      </c>
      <c r="CC6" s="36">
        <f t="shared" si="9"/>
        <v>271.64999999999998</v>
      </c>
      <c r="CD6" s="36">
        <f t="shared" si="9"/>
        <v>285.93</v>
      </c>
      <c r="CE6" s="36">
        <f t="shared" si="9"/>
        <v>279.19</v>
      </c>
      <c r="CF6" s="36">
        <f t="shared" si="9"/>
        <v>168.2</v>
      </c>
      <c r="CG6" s="36">
        <f t="shared" si="9"/>
        <v>168.67</v>
      </c>
      <c r="CH6" s="36">
        <f t="shared" si="9"/>
        <v>174.97</v>
      </c>
      <c r="CI6" s="36">
        <f t="shared" si="9"/>
        <v>178.59</v>
      </c>
      <c r="CJ6" s="36">
        <f t="shared" si="9"/>
        <v>178.92</v>
      </c>
      <c r="CK6" s="35" t="str">
        <f>IF(CK7="","",IF(CK7="-","【-】","【"&amp;SUBSTITUTE(TEXT(CK7,"#,##0.00"),"-","△")&amp;"】"))</f>
        <v>【168.38】</v>
      </c>
      <c r="CL6" s="36">
        <f>IF(CL7="",NA(),CL7)</f>
        <v>77.58</v>
      </c>
      <c r="CM6" s="36">
        <f t="shared" ref="CM6:CU6" si="10">IF(CM7="",NA(),CM7)</f>
        <v>75.489999999999995</v>
      </c>
      <c r="CN6" s="36">
        <f t="shared" si="10"/>
        <v>73.59</v>
      </c>
      <c r="CO6" s="36">
        <f t="shared" si="10"/>
        <v>75.849999999999994</v>
      </c>
      <c r="CP6" s="36">
        <f t="shared" si="10"/>
        <v>74.44</v>
      </c>
      <c r="CQ6" s="36">
        <f t="shared" si="10"/>
        <v>54.77</v>
      </c>
      <c r="CR6" s="36">
        <f t="shared" si="10"/>
        <v>54.92</v>
      </c>
      <c r="CS6" s="36">
        <f t="shared" si="10"/>
        <v>55.63</v>
      </c>
      <c r="CT6" s="36">
        <f t="shared" si="10"/>
        <v>55.03</v>
      </c>
      <c r="CU6" s="36">
        <f t="shared" si="10"/>
        <v>55.14</v>
      </c>
      <c r="CV6" s="35" t="str">
        <f>IF(CV7="","",IF(CV7="-","【-】","【"&amp;SUBSTITUTE(TEXT(CV7,"#,##0.00"),"-","△")&amp;"】"))</f>
        <v>【60.00】</v>
      </c>
      <c r="CW6" s="36">
        <f>IF(CW7="",NA(),CW7)</f>
        <v>85.6</v>
      </c>
      <c r="CX6" s="36">
        <f t="shared" ref="CX6:DF6" si="11">IF(CX7="",NA(),CX7)</f>
        <v>87.22</v>
      </c>
      <c r="CY6" s="36">
        <f t="shared" si="11"/>
        <v>87.88</v>
      </c>
      <c r="CZ6" s="36">
        <f t="shared" si="11"/>
        <v>84.2</v>
      </c>
      <c r="DA6" s="36">
        <f t="shared" si="11"/>
        <v>85.26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40.4</v>
      </c>
      <c r="DI6" s="36">
        <f t="shared" ref="DI6:DQ6" si="12">IF(DI7="",NA(),DI7)</f>
        <v>41.66</v>
      </c>
      <c r="DJ6" s="36">
        <f t="shared" si="12"/>
        <v>43.08</v>
      </c>
      <c r="DK6" s="36">
        <f t="shared" si="12"/>
        <v>44.37</v>
      </c>
      <c r="DL6" s="36">
        <f t="shared" si="12"/>
        <v>45.98</v>
      </c>
      <c r="DM6" s="36">
        <f t="shared" si="12"/>
        <v>47.46</v>
      </c>
      <c r="DN6" s="36">
        <f t="shared" si="12"/>
        <v>48.49</v>
      </c>
      <c r="DO6" s="36">
        <f t="shared" si="12"/>
        <v>48.05</v>
      </c>
      <c r="DP6" s="36">
        <f t="shared" si="12"/>
        <v>48.87</v>
      </c>
      <c r="DQ6" s="36">
        <f t="shared" si="12"/>
        <v>49.92</v>
      </c>
      <c r="DR6" s="35" t="str">
        <f>IF(DR7="","",IF(DR7="-","【-】","【"&amp;SUBSTITUTE(TEXT(DR7,"#,##0.00"),"-","△")&amp;"】"))</f>
        <v>【49.59】</v>
      </c>
      <c r="DS6" s="36">
        <f>IF(DS7="",NA(),DS7)</f>
        <v>13.35</v>
      </c>
      <c r="DT6" s="36">
        <f t="shared" ref="DT6:EB6" si="13">IF(DT7="",NA(),DT7)</f>
        <v>12.46</v>
      </c>
      <c r="DU6" s="36">
        <f t="shared" si="13"/>
        <v>9.64</v>
      </c>
      <c r="DV6" s="36">
        <f t="shared" si="13"/>
        <v>10.54</v>
      </c>
      <c r="DW6" s="36">
        <f t="shared" si="13"/>
        <v>11.63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0.81</v>
      </c>
      <c r="EE6" s="36">
        <f t="shared" ref="EE6:EM6" si="14">IF(EE7="",NA(),EE7)</f>
        <v>1.06</v>
      </c>
      <c r="EF6" s="36">
        <f t="shared" si="14"/>
        <v>2.5</v>
      </c>
      <c r="EG6" s="36">
        <f t="shared" si="14"/>
        <v>1.95</v>
      </c>
      <c r="EH6" s="36">
        <f t="shared" si="14"/>
        <v>0.93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292087</v>
      </c>
      <c r="D7" s="38">
        <v>46</v>
      </c>
      <c r="E7" s="38">
        <v>1</v>
      </c>
      <c r="F7" s="38">
        <v>0</v>
      </c>
      <c r="G7" s="38">
        <v>1</v>
      </c>
      <c r="H7" s="38" t="s">
        <v>93</v>
      </c>
      <c r="I7" s="38" t="s">
        <v>94</v>
      </c>
      <c r="J7" s="38" t="s">
        <v>95</v>
      </c>
      <c r="K7" s="38" t="s">
        <v>96</v>
      </c>
      <c r="L7" s="38" t="s">
        <v>97</v>
      </c>
      <c r="M7" s="38" t="s">
        <v>98</v>
      </c>
      <c r="N7" s="39" t="s">
        <v>99</v>
      </c>
      <c r="O7" s="39">
        <v>67.13</v>
      </c>
      <c r="P7" s="39">
        <v>93.54</v>
      </c>
      <c r="Q7" s="39">
        <v>3835</v>
      </c>
      <c r="R7" s="39">
        <v>25525</v>
      </c>
      <c r="S7" s="39">
        <v>60.58</v>
      </c>
      <c r="T7" s="39">
        <v>421.34</v>
      </c>
      <c r="U7" s="39">
        <v>23770</v>
      </c>
      <c r="V7" s="39">
        <v>50.07</v>
      </c>
      <c r="W7" s="39">
        <v>474.74</v>
      </c>
      <c r="X7" s="39">
        <v>112.74</v>
      </c>
      <c r="Y7" s="39">
        <v>112.84</v>
      </c>
      <c r="Z7" s="39">
        <v>108.48</v>
      </c>
      <c r="AA7" s="39">
        <v>102.94</v>
      </c>
      <c r="AB7" s="39">
        <v>104.96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307.47000000000003</v>
      </c>
      <c r="AU7" s="39">
        <v>253.16</v>
      </c>
      <c r="AV7" s="39">
        <v>278.51</v>
      </c>
      <c r="AW7" s="39">
        <v>255.75</v>
      </c>
      <c r="AX7" s="39">
        <v>236.53</v>
      </c>
      <c r="AY7" s="39">
        <v>391.54</v>
      </c>
      <c r="AZ7" s="39">
        <v>384.34</v>
      </c>
      <c r="BA7" s="39">
        <v>359.47</v>
      </c>
      <c r="BB7" s="39">
        <v>369.69</v>
      </c>
      <c r="BC7" s="39">
        <v>379.08</v>
      </c>
      <c r="BD7" s="39">
        <v>264.97000000000003</v>
      </c>
      <c r="BE7" s="39">
        <v>391.02</v>
      </c>
      <c r="BF7" s="39">
        <v>400.02</v>
      </c>
      <c r="BG7" s="39">
        <v>397.84</v>
      </c>
      <c r="BH7" s="39">
        <v>392</v>
      </c>
      <c r="BI7" s="39">
        <v>373.83</v>
      </c>
      <c r="BJ7" s="39">
        <v>386.97</v>
      </c>
      <c r="BK7" s="39">
        <v>380.58</v>
      </c>
      <c r="BL7" s="39">
        <v>401.79</v>
      </c>
      <c r="BM7" s="39">
        <v>402.99</v>
      </c>
      <c r="BN7" s="39">
        <v>398.98</v>
      </c>
      <c r="BO7" s="39">
        <v>266.61</v>
      </c>
      <c r="BP7" s="39">
        <v>83.6</v>
      </c>
      <c r="BQ7" s="39">
        <v>84.52</v>
      </c>
      <c r="BR7" s="39">
        <v>79.84</v>
      </c>
      <c r="BS7" s="39">
        <v>76.22</v>
      </c>
      <c r="BT7" s="39">
        <v>78.33</v>
      </c>
      <c r="BU7" s="39">
        <v>101.72</v>
      </c>
      <c r="BV7" s="39">
        <v>102.38</v>
      </c>
      <c r="BW7" s="39">
        <v>100.12</v>
      </c>
      <c r="BX7" s="39">
        <v>98.66</v>
      </c>
      <c r="BY7" s="39">
        <v>98.64</v>
      </c>
      <c r="BZ7" s="39">
        <v>103.24</v>
      </c>
      <c r="CA7" s="39">
        <v>258.08</v>
      </c>
      <c r="CB7" s="39">
        <v>255.94</v>
      </c>
      <c r="CC7" s="39">
        <v>271.64999999999998</v>
      </c>
      <c r="CD7" s="39">
        <v>285.93</v>
      </c>
      <c r="CE7" s="39">
        <v>279.19</v>
      </c>
      <c r="CF7" s="39">
        <v>168.2</v>
      </c>
      <c r="CG7" s="39">
        <v>168.67</v>
      </c>
      <c r="CH7" s="39">
        <v>174.97</v>
      </c>
      <c r="CI7" s="39">
        <v>178.59</v>
      </c>
      <c r="CJ7" s="39">
        <v>178.92</v>
      </c>
      <c r="CK7" s="39">
        <v>168.38</v>
      </c>
      <c r="CL7" s="39">
        <v>77.58</v>
      </c>
      <c r="CM7" s="39">
        <v>75.489999999999995</v>
      </c>
      <c r="CN7" s="39">
        <v>73.59</v>
      </c>
      <c r="CO7" s="39">
        <v>75.849999999999994</v>
      </c>
      <c r="CP7" s="39">
        <v>74.44</v>
      </c>
      <c r="CQ7" s="39">
        <v>54.77</v>
      </c>
      <c r="CR7" s="39">
        <v>54.92</v>
      </c>
      <c r="CS7" s="39">
        <v>55.63</v>
      </c>
      <c r="CT7" s="39">
        <v>55.03</v>
      </c>
      <c r="CU7" s="39">
        <v>55.14</v>
      </c>
      <c r="CV7" s="39">
        <v>60</v>
      </c>
      <c r="CW7" s="39">
        <v>85.6</v>
      </c>
      <c r="CX7" s="39">
        <v>87.22</v>
      </c>
      <c r="CY7" s="39">
        <v>87.88</v>
      </c>
      <c r="CZ7" s="39">
        <v>84.2</v>
      </c>
      <c r="DA7" s="39">
        <v>85.26</v>
      </c>
      <c r="DB7" s="39">
        <v>82.89</v>
      </c>
      <c r="DC7" s="39">
        <v>82.66</v>
      </c>
      <c r="DD7" s="39">
        <v>82.04</v>
      </c>
      <c r="DE7" s="39">
        <v>81.900000000000006</v>
      </c>
      <c r="DF7" s="39">
        <v>81.39</v>
      </c>
      <c r="DG7" s="39">
        <v>89.8</v>
      </c>
      <c r="DH7" s="39">
        <v>40.4</v>
      </c>
      <c r="DI7" s="39">
        <v>41.66</v>
      </c>
      <c r="DJ7" s="39">
        <v>43.08</v>
      </c>
      <c r="DK7" s="39">
        <v>44.37</v>
      </c>
      <c r="DL7" s="39">
        <v>45.98</v>
      </c>
      <c r="DM7" s="39">
        <v>47.46</v>
      </c>
      <c r="DN7" s="39">
        <v>48.49</v>
      </c>
      <c r="DO7" s="39">
        <v>48.05</v>
      </c>
      <c r="DP7" s="39">
        <v>48.87</v>
      </c>
      <c r="DQ7" s="39">
        <v>49.92</v>
      </c>
      <c r="DR7" s="39">
        <v>49.59</v>
      </c>
      <c r="DS7" s="39">
        <v>13.35</v>
      </c>
      <c r="DT7" s="39">
        <v>12.46</v>
      </c>
      <c r="DU7" s="39">
        <v>9.64</v>
      </c>
      <c r="DV7" s="39">
        <v>10.54</v>
      </c>
      <c r="DW7" s="39">
        <v>11.63</v>
      </c>
      <c r="DX7" s="39">
        <v>9.7100000000000009</v>
      </c>
      <c r="DY7" s="39">
        <v>12.79</v>
      </c>
      <c r="DZ7" s="39">
        <v>13.39</v>
      </c>
      <c r="EA7" s="39">
        <v>14.85</v>
      </c>
      <c r="EB7" s="39">
        <v>16.88</v>
      </c>
      <c r="EC7" s="39">
        <v>19.440000000000001</v>
      </c>
      <c r="ED7" s="39">
        <v>0.81</v>
      </c>
      <c r="EE7" s="39">
        <v>1.06</v>
      </c>
      <c r="EF7" s="39">
        <v>2.5</v>
      </c>
      <c r="EG7" s="39">
        <v>1.95</v>
      </c>
      <c r="EH7" s="39">
        <v>0.93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cp:lastPrinted>2021-01-26T04:23:40Z</cp:lastPrinted>
  <dcterms:created xsi:type="dcterms:W3CDTF">2020-12-04T02:12:16Z</dcterms:created>
  <dcterms:modified xsi:type="dcterms:W3CDTF">2021-02-03T10:56:01Z</dcterms:modified>
  <cp:category/>
</cp:coreProperties>
</file>