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F:\"/>
    </mc:Choice>
  </mc:AlternateContent>
  <xr:revisionPtr revIDLastSave="0" documentId="13_ncr:1_{1E37C1CB-A8DB-4174-BF32-ABCE1B030C60}" xr6:coauthVersionLast="36" xr6:coauthVersionMax="36" xr10:uidLastSave="{00000000-0000-0000-0000-000000000000}"/>
  <bookViews>
    <workbookView xWindow="0" yWindow="0" windowWidth="15360" windowHeight="7635" firstSheet="13"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0" i="12" l="1"/>
  <c r="AA71" i="12"/>
  <c r="AA72" i="12"/>
  <c r="AA73" i="12"/>
  <c r="AA74" i="12"/>
  <c r="AA75" i="12"/>
  <c r="AA69" i="12"/>
  <c r="AA68" i="12"/>
  <c r="AU63" i="12" l="1"/>
  <c r="AP63" i="12"/>
  <c r="AU23" i="12" l="1"/>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W34" i="10" s="1"/>
  <c r="BW35" i="10" s="1"/>
  <c r="BW36" i="10" s="1"/>
  <c r="BW37" i="10" s="1"/>
  <c r="BW38" i="10" s="1"/>
  <c r="BW39" i="10" s="1"/>
  <c r="BW40" i="10" s="1"/>
  <c r="BW41" i="10" s="1"/>
  <c r="BE34" i="10"/>
  <c r="BE35" i="10" s="1"/>
</calcChain>
</file>

<file path=xl/sharedStrings.xml><?xml version="1.0" encoding="utf-8"?>
<sst xmlns="http://schemas.openxmlformats.org/spreadsheetml/2006/main" count="1124" uniqueCount="623">
  <si>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</si>
  <si>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</si>
  <si>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</si>
  <si>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</si>
  <si>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</si>
  <si>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</si>
  <si>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</si>
  <si>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</si>
  <si>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</si>
  <si>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</si>
  <si>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</si>
  <si>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</si>
  <si>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</si>
  <si>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</si>
  <si>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</si>
  <si>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</si>
  <si>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</si>
  <si>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</si>
  <si>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</si>
  <si>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</si>
  <si>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</si>
  <si>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</si>
  <si>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</si>
  <si>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</si>
  <si>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</si>
  <si>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</si>
  <si>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</si>
  <si>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</si>
  <si>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</si>
  <si>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</si>
  <si>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</si>
  <si>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</si>
  <si>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</si>
  <si>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</si>
  <si>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</si>
  <si>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</si>
  <si>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</si>
  <si>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</si>
  <si>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</si>
  <si>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</si>
  <si>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</si>
  <si>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</si>
  <si>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</si>
  <si>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</si>
  <si>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</si>
  <si>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</si>
  <si>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</si>
  <si>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</si>
  <si>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</si>
  <si>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</si>
  <si>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</si>
  <si>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</si>
  <si>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</si>
  <si>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</si>
  <si>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</si>
  <si>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</si>
  <si>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</si>
  <si>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</si>
  <si>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</si>
  <si>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</si>
  <si>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</si>
  <si>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</si>
  <si>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</si>
  <si>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</si>
  <si>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</si>
  <si>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</si>
  <si>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</si>
  <si>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</si>
  <si>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</si>
  <si>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</si>
  <si>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</si>
  <si>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</si>
  <si>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</si>
  <si>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</si>
  <si>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</si>
  <si>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</si>
  <si>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</si>
  <si>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</si>
  <si>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</si>
  <si>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</si>
  <si>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</si>
  <si>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</si>
  <si>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</si>
  <si>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</si>
  <si>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</si>
  <si>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</si>
  <si>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</si>
  <si>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</si>
  <si>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</si>
  <si>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</si>
  <si>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</si>
  <si>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</si>
  <si>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</si>
  <si>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</si>
  <si>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</si>
  <si>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</si>
  <si>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</si>
  <si>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</si>
  <si>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</si>
  <si>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</si>
  <si>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</si>
  <si>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</si>
  <si>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</si>
  <si>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</si>
  <si>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</si>
  <si>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</si>
  <si>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</si>
  <si>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</si>
  <si>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</si>
  <si>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</si>
  <si>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</si>
  <si>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</si>
  <si>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</si>
  <si>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</si>
  <si>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</si>
  <si>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</si>
  <si>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</si>
  <si>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</si>
  <si>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</si>
  <si>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</si>
  <si>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</si>
  <si>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</si>
  <si>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</si>
  <si>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</si>
  <si>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</si>
  <si>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</si>
  <si>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</si>
  <si>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</si>
  <si>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</si>
  <si>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</si>
  <si>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</si>
  <si>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</si>
  <si>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</si>
  <si>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</si>
  <si>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</si>
  <si>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</si>
  <si>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</si>
  <si>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</si>
  <si>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</si>
  <si>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</si>
  <si>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</si>
  <si>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</si>
  <si>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</si>
  <si>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</si>
  <si>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</si>
  <si>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</si>
  <si>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</si>
  <si>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</si>
  <si>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</si>
  <si>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</si>
  <si>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</si>
  <si>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</si>
  <si>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</si>
  <si>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</si>
  <si>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</si>
  <si>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</si>
  <si>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</si>
  <si>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</si>
  <si>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</si>
  <si>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</si>
  <si>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</si>
  <si>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</si>
  <si>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</si>
  <si>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</si>
  <si>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</si>
  <si>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</si>
  <si>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</si>
  <si>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</si>
  <si>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</si>
  <si>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</si>
  <si>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</si>
  <si>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</si>
  <si>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</si>
  <si>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</si>
  <si>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</si>
  <si>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</si>
  <si>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</si>
  <si>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</si>
  <si>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</si>
  <si>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</si>
  <si>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</si>
  <si>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</si>
  <si>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</si>
  <si>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</si>
  <si>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</si>
  <si>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</si>
  <si>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</si>
  <si>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</si>
  <si>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</si>
  <si>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</si>
  <si>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</si>
  <si>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</si>
  <si>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</si>
  <si>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</si>
  <si>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</si>
  <si>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</si>
  <si>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</si>
  <si>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</si>
  <si>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</si>
  <si>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</si>
  <si>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</si>
  <si>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</si>
  <si>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</si>
  <si>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</si>
  <si>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</si>
  <si>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</si>
  <si>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</si>
  <si>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</si>
  <si>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</si>
  <si>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</si>
  <si>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</si>
  <si>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</si>
  <si>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</si>
  <si>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</si>
  <si>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奈良県御所市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</si>
  <si>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</si>
  <si>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</si>
  <si>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</si>
  <si>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</si>
  <si>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</si>
  <si>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</si>
  <si>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</si>
  <si>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</si>
  <si>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</si>
  <si>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</si>
  <si>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</si>
  <si>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</si>
  <si>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</si>
  <si>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</si>
  <si>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</si>
  <si>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</si>
  <si>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</si>
  <si>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</si>
  <si>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</si>
  <si>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</si>
  <si>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</si>
  <si>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</si>
  <si>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</si>
  <si>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</si>
  <si>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</si>
  <si>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</si>
  <si>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</si>
  <si>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</si>
  <si>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</si>
  <si>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</si>
  <si>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</si>
  <si>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</si>
  <si>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</si>
  <si>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</si>
  <si>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</si>
  <si>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</si>
  <si>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</si>
  <si>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</si>
  <si>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</si>
  <si>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</si>
  <si>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</si>
  <si>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</si>
  <si>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</si>
  <si>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</si>
  <si>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</si>
  <si>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</si>
  <si>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</si>
  <si>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</si>
  <si>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</si>
  <si>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</si>
  <si>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</si>
  <si>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</si>
  <si>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</si>
  <si>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</si>
  <si>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</si>
  <si>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</si>
  <si>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</si>
  <si>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</si>
  <si>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</si>
  <si>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</si>
  <si>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</si>
  <si>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</si>
  <si>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</si>
  <si>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</si>
  <si>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</si>
  <si>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</si>
  <si>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</si>
  <si>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</si>
  <si>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</si>
  <si>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</si>
  <si>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</si>
  <si>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</si>
  <si>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</si>
  <si>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</si>
  <si>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</si>
  <si>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</si>
  <si>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</si>
  <si>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</si>
  <si>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</si>
  <si>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</si>
  <si>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</si>
  <si>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</si>
  <si>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</si>
  <si>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</si>
  <si>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</si>
  <si>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</si>
  <si>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</si>
  <si>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</si>
  <si>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</si>
  <si>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</si>
  <si>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</si>
  <si>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</si>
  <si>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</si>
  <si>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</si>
  <si>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</si>
  <si>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</si>
  <si>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</si>
  <si>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</si>
  <si>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</si>
  <si>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</si>
  <si>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</si>
  <si>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</si>
  <si>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</si>
  <si>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</si>
  <si>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</si>
  <si>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</si>
  <si>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</si>
  <si>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</si>
  <si>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</si>
  <si>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</si>
  <si>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</si>
  <si>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</si>
  <si>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</si>
  <si>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</si>
  <si>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</si>
  <si>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</si>
  <si>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</si>
  <si>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</si>
  <si>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</si>
  <si>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</si>
  <si>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</si>
  <si>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</si>
  <si>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</si>
  <si>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</si>
  <si>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</si>
  <si>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</si>
  <si>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</si>
  <si>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</si>
  <si>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</si>
  <si>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</si>
  <si>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</si>
  <si>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</si>
  <si>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</si>
  <si>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</si>
  <si>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</si>
  <si>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</si>
  <si>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</si>
  <si>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</si>
  <si>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</si>
  <si>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</si>
  <si>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</si>
  <si>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</si>
  <si>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</si>
  <si>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</si>
  <si>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</si>
  <si>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</si>
  <si>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</si>
  <si>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</si>
  <si>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</si>
  <si>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</si>
  <si>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</si>
  <si>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</si>
  <si>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</si>
  <si>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奈良県御所市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</si>
  <si>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</si>
  <si>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</si>
  <si>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</si>
  <si>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</si>
  <si>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</si>
  <si>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</si>
  <si>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</si>
  <si>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</si>
  <si>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</si>
  <si>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</si>
  <si>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</si>
  <si>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</si>
  <si>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</si>
  <si>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</si>
  <si>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</si>
  <si>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</si>
  <si>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</si>
  <si>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</si>
  <si>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</si>
  <si>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</si>
  <si>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</si>
  <si>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</si>
  <si>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</si>
  <si>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</si>
  <si>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</si>
  <si>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</si>
  <si>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</si>
  <si>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</si>
  <si>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</si>
  <si>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</si>
  <si>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</si>
  <si>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</si>
  <si>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</si>
  <si>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</si>
  <si>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</si>
  <si>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</si>
  <si>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</si>
  <si>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</si>
  <si>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</si>
  <si>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</si>
  <si>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</si>
  <si>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t>
    <phoneticPr fontId="5"/>
  </si>
  <si>
    <t>法非適用企業</t>
    <phoneticPr fontId="5"/>
  </si>
  <si>
    <t>国民宿舎葛城高原ロッジ特別会計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</si>
  <si>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</si>
  <si>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</si>
  <si>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</si>
  <si>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</si>
  <si>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</si>
  <si>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</si>
  <si>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</si>
  <si>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</si>
  <si>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</si>
  <si>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</si>
  <si>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</si>
  <si>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</si>
  <si>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</si>
  <si>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</si>
  <si>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</si>
  <si>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</si>
  <si>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</si>
  <si>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</si>
  <si>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</si>
  <si>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</si>
  <si>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</si>
  <si>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</si>
  <si>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</si>
  <si>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</si>
  <si>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</si>
  <si>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</si>
  <si>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</si>
  <si>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</si>
  <si>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</si>
  <si>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</si>
  <si>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</si>
  <si>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</si>
  <si>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</si>
  <si>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</si>
  <si>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</si>
  <si>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</si>
  <si>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</si>
  <si>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</si>
  <si>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</si>
  <si>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</si>
  <si>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</si>
  <si>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</si>
  <si>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</si>
  <si>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</si>
  <si>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</si>
  <si>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</si>
  <si>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</si>
  <si>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</si>
  <si>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</si>
  <si>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</si>
  <si>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</si>
  <si>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</si>
  <si>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</si>
  <si>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</si>
  <si>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</si>
  <si>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</si>
  <si>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</si>
  <si>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</si>
  <si>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</si>
  <si>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</si>
  <si>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</si>
  <si>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</si>
  <si>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</si>
  <si>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</si>
  <si>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</si>
  <si>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</si>
  <si>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国民宿舎葛城高原ロッジ特別会計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</si>
  <si>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</si>
  <si>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</si>
  <si>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</si>
  <si>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</si>
  <si>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</si>
  <si>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</si>
  <si>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</si>
  <si>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</si>
  <si>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</si>
  <si>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</si>
  <si>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</si>
  <si>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</si>
  <si>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</si>
  <si>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</si>
  <si>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</si>
  <si>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</si>
  <si>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</si>
  <si>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</si>
  <si>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</si>
  <si>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</si>
  <si>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</si>
  <si>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</si>
  <si>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</si>
  <si>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</si>
  <si>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</si>
  <si>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</si>
  <si>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</si>
  <si>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</si>
  <si>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</si>
  <si>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</si>
  <si>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</si>
  <si>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</si>
  <si>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</si>
  <si>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</si>
  <si>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</si>
  <si>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</si>
  <si>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</si>
  <si>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</si>
  <si>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</si>
  <si>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</si>
  <si>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</si>
  <si>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</si>
  <si>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</si>
  <si>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</si>
  <si>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</si>
  <si>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</si>
  <si>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</si>
  <si>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</si>
  <si>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</si>
  <si>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</si>
  <si>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</si>
  <si>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</si>
  <si>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</si>
  <si>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</si>
  <si>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</si>
  <si>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</si>
  <si>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</si>
  <si>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</si>
  <si>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</si>
  <si>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</si>
  <si>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</si>
  <si>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</si>
  <si>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</si>
  <si>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</si>
  <si>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</si>
  <si>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</si>
  <si>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</si>
  <si>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</si>
  <si>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</si>
  <si>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</si>
  <si>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</si>
  <si>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</si>
  <si>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</si>
  <si>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</si>
  <si>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</si>
  <si>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</si>
  <si>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</si>
  <si>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</si>
  <si>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</si>
  <si>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</si>
  <si>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</si>
  <si>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</si>
  <si>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</si>
  <si>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</si>
  <si>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</si>
  <si>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</si>
  <si>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0.99</t>
  </si>
  <si>
    <t>国民健康保険事業特別会計</t>
  </si>
  <si>
    <t>▲ 6.70</t>
  </si>
  <si>
    <t>▲ 7.03</t>
  </si>
  <si>
    <t>▲ 6.02</t>
  </si>
  <si>
    <t>▲ 5.27</t>
  </si>
  <si>
    <t>▲ 3.89</t>
  </si>
  <si>
    <t>学校給食費特別会計</t>
  </si>
  <si>
    <t>▲ 0.00</t>
  </si>
  <si>
    <t>▲ 0.01</t>
  </si>
  <si>
    <t>水道事業会計</t>
  </si>
  <si>
    <t>一般会計</t>
  </si>
  <si>
    <t>介護保険事業特別会計</t>
  </si>
  <si>
    <t>国民宿舎葛城高原ロッジ特別会計</t>
  </si>
  <si>
    <t>後期高齢者医療保険事業特別会計</t>
  </si>
  <si>
    <t>下水道事業特別会計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</si>
  <si>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</si>
  <si>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</si>
  <si>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</si>
  <si>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</si>
  <si>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</si>
  <si>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</si>
  <si>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</si>
  <si>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</si>
  <si>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</si>
  <si>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</si>
  <si>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</si>
  <si>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</si>
  <si>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</si>
  <si>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</si>
  <si>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</si>
  <si>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</si>
  <si>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公共施設整備基金</t>
    <rPh sb="0" eb="4">
      <t>コウキョウシセツ</t>
    </rPh>
    <rPh sb="4" eb="6">
      <t>セイビ</t>
    </rPh>
    <rPh sb="6" eb="8">
      <t>キキン</t>
    </rPh>
    <phoneticPr fontId="5"/>
  </si>
  <si>
    <t>まちづくり推進基金</t>
    <rPh sb="5" eb="7">
      <t>スイシン</t>
    </rPh>
    <rPh sb="7" eb="9">
      <t>キキン</t>
    </rPh>
    <phoneticPr fontId="5"/>
  </si>
  <si>
    <t>ふるさと創生基金</t>
    <rPh sb="4" eb="6">
      <t>ソウセイ</t>
    </rPh>
    <rPh sb="6" eb="8">
      <t>キキン</t>
    </rPh>
    <phoneticPr fontId="5"/>
  </si>
  <si>
    <t>福祉基金</t>
    <rPh sb="0" eb="2">
      <t>フクシ</t>
    </rPh>
    <rPh sb="2" eb="4">
      <t>キキン</t>
    </rPh>
    <phoneticPr fontId="5"/>
  </si>
  <si>
    <t>坂本奨学基金</t>
    <rPh sb="0" eb="2">
      <t>サカモト</t>
    </rPh>
    <rPh sb="2" eb="4">
      <t>ショウガク</t>
    </rPh>
    <rPh sb="4" eb="6">
      <t>キキン</t>
    </rPh>
    <phoneticPr fontId="5"/>
  </si>
  <si>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</si>
  <si>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</si>
  <si>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</si>
  <si>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</si>
  <si>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</si>
  <si>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</si>
  <si>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</si>
  <si>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</si>
  <si>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</si>
  <si>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</si>
  <si>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</si>
  <si>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適正な地方債の発行に努めた結果、将来負担比率は低下しているが、一方で、有形固定資産減価償却率は、類似団体よりも高く、上昇傾向にある。主な要因としては、昭和３０年代から４０年代に建設された市庁舎本館や市営住宅、各小中学校の老朽化割合が９０％以上になっていることが挙げられる。今後は、公共施設等総合管理計画に基づき、老朽化対策に積極的に取り組んで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</si>
  <si>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</si>
  <si>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</si>
  <si>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</si>
  <si>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</si>
  <si>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</si>
  <si>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</si>
  <si>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及び実質公債費比率においては、類似団体平均と比べ大きく上回っているが、適正な地方債の発行に努めた結果、低下傾向にあるが、後年度においては、大型事業の実施を複数予定しており、将来負担比率及び実質公債費比率は上昇していくと思われ、事業の重点化を図り、平準化に努めていく必要がある。</t>
    <rPh sb="119" eb="121">
      <t>ジギョウ</t>
    </rPh>
    <rPh sb="122" eb="125">
      <t>ジュウテンカ</t>
    </rPh>
    <rPh sb="126" eb="127">
      <t>ハカ</t>
    </rPh>
    <rPh sb="129" eb="132">
      <t>ヘイジュンカ</t>
    </rPh>
    <rPh sb="133" eb="134">
      <t>ツト</t>
    </rPh>
    <rPh sb="138" eb="140">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</si>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</sst>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right style="medium">
        <color indexed="64"/>
      </right>
      <top style="thin">
        <color indexed="64"/>
      </top>
      <bottom style="medium">
        <color indexed="64"/>
      </bottom>
      <diagonal style="thin">
        <color indexed="64"/>
      </diagonal>
    </border>
    <border>
      <left/>
      <right style="medium">
        <color indexed="64"/>
      </right>
      <top style="hair">
        <color indexed="64"/>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13"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87"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6" borderId="125" xfId="13" applyNumberFormat="1" applyFont="1" applyFill="1" applyBorder="1" applyAlignment="1" applyProtection="1">
      <alignment horizontal="right" vertical="center" shrinkToFit="1"/>
      <protection locked="0"/>
    </xf>
    <xf numFmtId="177" fontId="34" fillId="6" borderId="145" xfId="13" applyNumberFormat="1" applyFont="1" applyFill="1" applyBorder="1" applyAlignment="1" applyProtection="1">
      <alignment horizontal="right" vertical="center" shrinkToFit="1"/>
      <protection locked="0"/>
    </xf>
    <xf numFmtId="177" fontId="34" fillId="6" borderId="188"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DE09-43E7-A4F5-85B85D050D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36782</c:v>
                </c:pt>
                <c:pt idx="1">
                  <c:v>32026</c:v>
                </c:pt>
                <c:pt idx="2">
                  <c:v>58994</c:v>
                </c:pt>
                <c:pt idx="3">
                  <c:v>61381</c:v>
                </c:pt>
                <c:pt idx="4">
                  <c:v>106219</c:v>
                </c:pt>
              </c:numCache>
            </c:numRef>
          </c:val>
          <c:smooth val="0"/>
          <c:extLst>
            <c:ext xmlns:c16="http://schemas.microsoft.com/office/drawing/2014/chart" uri="{C3380CC4-5D6E-409C-BE32-E72D297353CC}">
              <c16:uniqueId val="{00000001-DE09-43E7-A4F5-85B85D050DFE}"/>
            </c:ext>
          </c:extLst>
        </c:ser>
        <c:dLbls>
          <c:showLegendKey val="0"/>
          <c:showVal val="0"/>
          <c:showCatName val="0"/>
          <c:showSerName val="0"/>
          <c:showPercent val="0"/>
          <c:showBubbleSize val="0"/>
        </c:dLbls>
        <c:marker val="1"/>
        <c:smooth val="0"/>
        <c:axId val="369994400"/>
        <c:axId val="369989304"/>
      </c:lineChart>
      <c:catAx>
        <c:axId val="36999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989304"/>
        <c:crosses val="autoZero"/>
        <c:auto val="1"/>
        <c:lblAlgn val="ctr"/>
        <c:lblOffset val="100"/>
        <c:tickLblSkip val="1"/>
        <c:tickMarkSkip val="1"/>
        <c:noMultiLvlLbl val="0"/>
      </c:catAx>
      <c:valAx>
        <c:axId val="3699893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999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14.48</c:v>
                </c:pt>
                <c:pt idx="1">
                  <c:v>7.92</c:v>
                </c:pt>
                <c:pt idx="2">
                  <c:v>10.119999999999999</c:v>
                </c:pt>
                <c:pt idx="3">
                  <c:v>5.27</c:v>
                </c:pt>
                <c:pt idx="4">
                  <c:v>1.65</c:v>
                </c:pt>
              </c:numCache>
            </c:numRef>
          </c:val>
          <c:extLst>
            <c:ext xmlns:c16="http://schemas.microsoft.com/office/drawing/2014/chart" uri="{C3380CC4-5D6E-409C-BE32-E72D297353CC}">
              <c16:uniqueId val="{00000000-4AA9-48B6-9E7A-B9B94BFCB2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9.7100000000000009</c:v>
                </c:pt>
                <c:pt idx="1">
                  <c:v>17.54</c:v>
                </c:pt>
                <c:pt idx="2">
                  <c:v>21.38</c:v>
                </c:pt>
                <c:pt idx="3">
                  <c:v>26.77</c:v>
                </c:pt>
                <c:pt idx="4">
                  <c:v>29.51</c:v>
                </c:pt>
              </c:numCache>
            </c:numRef>
          </c:val>
          <c:extLst>
            <c:ext xmlns:c16="http://schemas.microsoft.com/office/drawing/2014/chart" uri="{C3380CC4-5D6E-409C-BE32-E72D297353CC}">
              <c16:uniqueId val="{00000001-4AA9-48B6-9E7A-B9B94BFCB2EF}"/>
            </c:ext>
          </c:extLst>
        </c:ser>
        <c:dLbls>
          <c:showLegendKey val="0"/>
          <c:showVal val="0"/>
          <c:showCatName val="0"/>
          <c:showSerName val="0"/>
          <c:showPercent val="0"/>
          <c:showBubbleSize val="0"/>
        </c:dLbls>
        <c:gapWidth val="250"/>
        <c:overlap val="100"/>
        <c:axId val="369995184"/>
        <c:axId val="369988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10.82</c:v>
                </c:pt>
                <c:pt idx="1">
                  <c:v>0.43</c:v>
                </c:pt>
                <c:pt idx="2">
                  <c:v>6.19</c:v>
                </c:pt>
                <c:pt idx="3">
                  <c:v>0.15</c:v>
                </c:pt>
                <c:pt idx="4">
                  <c:v>-0.99</c:v>
                </c:pt>
              </c:numCache>
            </c:numRef>
          </c:val>
          <c:smooth val="0"/>
          <c:extLst>
            <c:ext xmlns:c16="http://schemas.microsoft.com/office/drawing/2014/chart" uri="{C3380CC4-5D6E-409C-BE32-E72D297353CC}">
              <c16:uniqueId val="{00000002-4AA9-48B6-9E7A-B9B94BFCB2EF}"/>
            </c:ext>
          </c:extLst>
        </c:ser>
        <c:dLbls>
          <c:showLegendKey val="0"/>
          <c:showVal val="0"/>
          <c:showCatName val="0"/>
          <c:showSerName val="0"/>
          <c:showPercent val="0"/>
          <c:showBubbleSize val="0"/>
        </c:dLbls>
        <c:marker val="1"/>
        <c:smooth val="0"/>
        <c:axId val="369995184"/>
        <c:axId val="369988520"/>
      </c:lineChart>
      <c:catAx>
        <c:axId val="369995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9988520"/>
        <c:crosses val="autoZero"/>
        <c:auto val="1"/>
        <c:lblAlgn val="ctr"/>
        <c:lblOffset val="100"/>
        <c:tickLblSkip val="1"/>
        <c:tickMarkSkip val="1"/>
        <c:noMultiLvlLbl val="0"/>
      </c:catAx>
      <c:valAx>
        <c:axId val="369988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9995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02E-4DB3-806F-289039FEC9E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02E-4DB3-806F-289039FEC9E5}"/>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02E-4DB3-806F-289039FEC9E5}"/>
            </c:ext>
          </c:extLst>
        </c:ser>
        <c:ser>
          <c:idx val="3"/>
          <c:order val="3"/>
          <c:tx>
            <c:strRef>
              <c:f>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02E-4DB3-806F-289039FEC9E5}"/>
            </c:ext>
          </c:extLst>
        </c:ser>
        <c:ser>
          <c:idx val="4"/>
          <c:order val="4"/>
          <c:tx>
            <c:strRef>
              <c:f>データシート!$A$31</c:f>
              <c:strCache>
                <c:ptCount val="1"/>
                <c:pt idx="0">
                  <c:v>国民宿舎葛城高原ロッジ特別会計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02E-4DB3-806F-289039FEC9E5}"/>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0.33</c:v>
                </c:pt>
                <c:pt idx="2">
                  <c:v>#N/A</c:v>
                </c:pt>
                <c:pt idx="3">
                  <c:v>0.53</c:v>
                </c:pt>
                <c:pt idx="4">
                  <c:v>#N/A</c:v>
                </c:pt>
                <c:pt idx="5">
                  <c:v>0.94</c:v>
                </c:pt>
                <c:pt idx="6">
                  <c:v>#N/A</c:v>
                </c:pt>
                <c:pt idx="7">
                  <c:v>0.78</c:v>
                </c:pt>
                <c:pt idx="8">
                  <c:v>#N/A</c:v>
                </c:pt>
                <c:pt idx="9">
                  <c:v>0.93</c:v>
                </c:pt>
              </c:numCache>
            </c:numRef>
          </c:val>
          <c:extLst>
            <c:ext xmlns:c16="http://schemas.microsoft.com/office/drawing/2014/chart" uri="{C3380CC4-5D6E-409C-BE32-E72D297353CC}">
              <c16:uniqueId val="{00000005-A02E-4DB3-806F-289039FEC9E5}"/>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14.47</c:v>
                </c:pt>
                <c:pt idx="2">
                  <c:v>#N/A</c:v>
                </c:pt>
                <c:pt idx="3">
                  <c:v>7.91</c:v>
                </c:pt>
                <c:pt idx="4">
                  <c:v>#N/A</c:v>
                </c:pt>
                <c:pt idx="5">
                  <c:v>10.119999999999999</c:v>
                </c:pt>
                <c:pt idx="6">
                  <c:v>#N/A</c:v>
                </c:pt>
                <c:pt idx="7">
                  <c:v>5.27</c:v>
                </c:pt>
                <c:pt idx="8">
                  <c:v>#N/A</c:v>
                </c:pt>
                <c:pt idx="9">
                  <c:v>1.65</c:v>
                </c:pt>
              </c:numCache>
            </c:numRef>
          </c:val>
          <c:extLst>
            <c:ext xmlns:c16="http://schemas.microsoft.com/office/drawing/2014/chart" uri="{C3380CC4-5D6E-409C-BE32-E72D297353CC}">
              <c16:uniqueId val="{00000006-A02E-4DB3-806F-289039FEC9E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8.9600000000000009</c:v>
                </c:pt>
                <c:pt idx="2">
                  <c:v>#N/A</c:v>
                </c:pt>
                <c:pt idx="3">
                  <c:v>9.7799999999999994</c:v>
                </c:pt>
                <c:pt idx="4">
                  <c:v>#N/A</c:v>
                </c:pt>
                <c:pt idx="5">
                  <c:v>9.25</c:v>
                </c:pt>
                <c:pt idx="6">
                  <c:v>#N/A</c:v>
                </c:pt>
                <c:pt idx="7">
                  <c:v>7.99</c:v>
                </c:pt>
                <c:pt idx="8">
                  <c:v>#N/A</c:v>
                </c:pt>
                <c:pt idx="9">
                  <c:v>7.74</c:v>
                </c:pt>
              </c:numCache>
            </c:numRef>
          </c:val>
          <c:extLst>
            <c:ext xmlns:c16="http://schemas.microsoft.com/office/drawing/2014/chart" uri="{C3380CC4-5D6E-409C-BE32-E72D297353CC}">
              <c16:uniqueId val="{00000007-A02E-4DB3-806F-289039FEC9E5}"/>
            </c:ext>
          </c:extLst>
        </c:ser>
        <c:ser>
          <c:idx val="8"/>
          <c:order val="8"/>
          <c:tx>
            <c:strRef>
              <c:f>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0.01</c:v>
                </c:pt>
                <c:pt idx="7">
                  <c:v>#N/A</c:v>
                </c:pt>
                <c:pt idx="8">
                  <c:v>0.01</c:v>
                </c:pt>
                <c:pt idx="9">
                  <c:v>#N/A</c:v>
                </c:pt>
              </c:numCache>
            </c:numRef>
          </c:val>
          <c:extLst>
            <c:ext xmlns:c16="http://schemas.microsoft.com/office/drawing/2014/chart" uri="{C3380CC4-5D6E-409C-BE32-E72D297353CC}">
              <c16:uniqueId val="{00000008-A02E-4DB3-806F-289039FEC9E5}"/>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6.7</c:v>
                </c:pt>
                <c:pt idx="1">
                  <c:v>#N/A</c:v>
                </c:pt>
                <c:pt idx="2">
                  <c:v>7.03</c:v>
                </c:pt>
                <c:pt idx="3">
                  <c:v>#N/A</c:v>
                </c:pt>
                <c:pt idx="4">
                  <c:v>6.02</c:v>
                </c:pt>
                <c:pt idx="5">
                  <c:v>#N/A</c:v>
                </c:pt>
                <c:pt idx="6">
                  <c:v>5.27</c:v>
                </c:pt>
                <c:pt idx="7">
                  <c:v>#N/A</c:v>
                </c:pt>
                <c:pt idx="8">
                  <c:v>3.89</c:v>
                </c:pt>
                <c:pt idx="9">
                  <c:v>#N/A</c:v>
                </c:pt>
              </c:numCache>
            </c:numRef>
          </c:val>
          <c:extLst>
            <c:ext xmlns:c16="http://schemas.microsoft.com/office/drawing/2014/chart" uri="{C3380CC4-5D6E-409C-BE32-E72D297353CC}">
              <c16:uniqueId val="{00000009-A02E-4DB3-806F-289039FEC9E5}"/>
            </c:ext>
          </c:extLst>
        </c:ser>
        <c:dLbls>
          <c:showLegendKey val="0"/>
          <c:showVal val="0"/>
          <c:showCatName val="0"/>
          <c:showSerName val="0"/>
          <c:showPercent val="0"/>
          <c:showBubbleSize val="0"/>
        </c:dLbls>
        <c:gapWidth val="150"/>
        <c:overlap val="100"/>
        <c:axId val="498832336"/>
        <c:axId val="498832728"/>
      </c:barChart>
      <c:catAx>
        <c:axId val="49883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832728"/>
        <c:crosses val="autoZero"/>
        <c:auto val="1"/>
        <c:lblAlgn val="ctr"/>
        <c:lblOffset val="100"/>
        <c:tickLblSkip val="1"/>
        <c:tickMarkSkip val="1"/>
        <c:noMultiLvlLbl val="0"/>
      </c:catAx>
      <c:valAx>
        <c:axId val="49883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8323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1560</c:v>
                </c:pt>
                <c:pt idx="5">
                  <c:v>1467</c:v>
                </c:pt>
                <c:pt idx="8">
                  <c:v>1454</c:v>
                </c:pt>
                <c:pt idx="11">
                  <c:v>1350</c:v>
                </c:pt>
                <c:pt idx="14">
                  <c:v>1332</c:v>
                </c:pt>
              </c:numCache>
            </c:numRef>
          </c:val>
          <c:extLst>
            <c:ext xmlns:c16="http://schemas.microsoft.com/office/drawing/2014/chart" uri="{C3380CC4-5D6E-409C-BE32-E72D297353CC}">
              <c16:uniqueId val="{00000000-6925-438F-B1D6-F25C4E223C4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25-438F-B1D6-F25C4E223C4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25-438F-B1D6-F25C4E223C4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114</c:v>
                </c:pt>
                <c:pt idx="3">
                  <c:v>96</c:v>
                </c:pt>
                <c:pt idx="6">
                  <c:v>60</c:v>
                </c:pt>
                <c:pt idx="9">
                  <c:v>56</c:v>
                </c:pt>
                <c:pt idx="12">
                  <c:v>26</c:v>
                </c:pt>
              </c:numCache>
            </c:numRef>
          </c:val>
          <c:extLst>
            <c:ext xmlns:c16="http://schemas.microsoft.com/office/drawing/2014/chart" uri="{C3380CC4-5D6E-409C-BE32-E72D297353CC}">
              <c16:uniqueId val="{00000003-6925-438F-B1D6-F25C4E223C4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346</c:v>
                </c:pt>
                <c:pt idx="3">
                  <c:v>316</c:v>
                </c:pt>
                <c:pt idx="6">
                  <c:v>364</c:v>
                </c:pt>
                <c:pt idx="9">
                  <c:v>353</c:v>
                </c:pt>
                <c:pt idx="12">
                  <c:v>334</c:v>
                </c:pt>
              </c:numCache>
            </c:numRef>
          </c:val>
          <c:extLst>
            <c:ext xmlns:c16="http://schemas.microsoft.com/office/drawing/2014/chart" uri="{C3380CC4-5D6E-409C-BE32-E72D297353CC}">
              <c16:uniqueId val="{00000004-6925-438F-B1D6-F25C4E223C4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25-438F-B1D6-F25C4E223C4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25-438F-B1D6-F25C4E223C4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1953</c:v>
                </c:pt>
                <c:pt idx="3">
                  <c:v>1895</c:v>
                </c:pt>
                <c:pt idx="6">
                  <c:v>1890</c:v>
                </c:pt>
                <c:pt idx="9">
                  <c:v>1815</c:v>
                </c:pt>
                <c:pt idx="12">
                  <c:v>1764</c:v>
                </c:pt>
              </c:numCache>
            </c:numRef>
          </c:val>
          <c:extLst>
            <c:ext xmlns:c16="http://schemas.microsoft.com/office/drawing/2014/chart" uri="{C3380CC4-5D6E-409C-BE32-E72D297353CC}">
              <c16:uniqueId val="{00000007-6925-438F-B1D6-F25C4E223C41}"/>
            </c:ext>
          </c:extLst>
        </c:ser>
        <c:dLbls>
          <c:showLegendKey val="0"/>
          <c:showVal val="0"/>
          <c:showCatName val="0"/>
          <c:showSerName val="0"/>
          <c:showPercent val="0"/>
          <c:showBubbleSize val="0"/>
        </c:dLbls>
        <c:gapWidth val="100"/>
        <c:overlap val="100"/>
        <c:axId val="498828024"/>
        <c:axId val="498831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853</c:v>
                </c:pt>
                <c:pt idx="2">
                  <c:v>#N/A</c:v>
                </c:pt>
                <c:pt idx="3">
                  <c:v>#N/A</c:v>
                </c:pt>
                <c:pt idx="4">
                  <c:v>840</c:v>
                </c:pt>
                <c:pt idx="5">
                  <c:v>#N/A</c:v>
                </c:pt>
                <c:pt idx="6">
                  <c:v>#N/A</c:v>
                </c:pt>
                <c:pt idx="7">
                  <c:v>860</c:v>
                </c:pt>
                <c:pt idx="8">
                  <c:v>#N/A</c:v>
                </c:pt>
                <c:pt idx="9">
                  <c:v>#N/A</c:v>
                </c:pt>
                <c:pt idx="10">
                  <c:v>874</c:v>
                </c:pt>
                <c:pt idx="11">
                  <c:v>#N/A</c:v>
                </c:pt>
                <c:pt idx="12">
                  <c:v>#N/A</c:v>
                </c:pt>
                <c:pt idx="13">
                  <c:v>792</c:v>
                </c:pt>
                <c:pt idx="14">
                  <c:v>#N/A</c:v>
                </c:pt>
              </c:numCache>
            </c:numRef>
          </c:val>
          <c:smooth val="0"/>
          <c:extLst>
            <c:ext xmlns:c16="http://schemas.microsoft.com/office/drawing/2014/chart" uri="{C3380CC4-5D6E-409C-BE32-E72D297353CC}">
              <c16:uniqueId val="{00000008-6925-438F-B1D6-F25C4E223C41}"/>
            </c:ext>
          </c:extLst>
        </c:ser>
        <c:dLbls>
          <c:showLegendKey val="0"/>
          <c:showVal val="0"/>
          <c:showCatName val="0"/>
          <c:showSerName val="0"/>
          <c:showPercent val="0"/>
          <c:showBubbleSize val="0"/>
        </c:dLbls>
        <c:marker val="1"/>
        <c:smooth val="0"/>
        <c:axId val="498828024"/>
        <c:axId val="498831944"/>
      </c:lineChart>
      <c:catAx>
        <c:axId val="498828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8831944"/>
        <c:crosses val="autoZero"/>
        <c:auto val="1"/>
        <c:lblAlgn val="ctr"/>
        <c:lblOffset val="100"/>
        <c:tickLblSkip val="1"/>
        <c:tickMarkSkip val="1"/>
        <c:noMultiLvlLbl val="0"/>
      </c:catAx>
      <c:valAx>
        <c:axId val="498831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828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11826</c:v>
                </c:pt>
                <c:pt idx="5">
                  <c:v>11896</c:v>
                </c:pt>
                <c:pt idx="8">
                  <c:v>11536</c:v>
                </c:pt>
                <c:pt idx="11">
                  <c:v>12194</c:v>
                </c:pt>
                <c:pt idx="14">
                  <c:v>12997</c:v>
                </c:pt>
              </c:numCache>
            </c:numRef>
          </c:val>
          <c:extLst>
            <c:ext xmlns:c16="http://schemas.microsoft.com/office/drawing/2014/chart" uri="{C3380CC4-5D6E-409C-BE32-E72D297353CC}">
              <c16:uniqueId val="{00000000-C8CB-4B42-A800-5FAD2304BB5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1360</c:v>
                </c:pt>
                <c:pt idx="5">
                  <c:v>1302</c:v>
                </c:pt>
                <c:pt idx="8">
                  <c:v>1241</c:v>
                </c:pt>
                <c:pt idx="11">
                  <c:v>1214</c:v>
                </c:pt>
                <c:pt idx="14">
                  <c:v>1154</c:v>
                </c:pt>
              </c:numCache>
            </c:numRef>
          </c:val>
          <c:extLst>
            <c:ext xmlns:c16="http://schemas.microsoft.com/office/drawing/2014/chart" uri="{C3380CC4-5D6E-409C-BE32-E72D297353CC}">
              <c16:uniqueId val="{00000001-C8CB-4B42-A800-5FAD2304BB5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3147</c:v>
                </c:pt>
                <c:pt idx="5">
                  <c:v>3529</c:v>
                </c:pt>
                <c:pt idx="8">
                  <c:v>3929</c:v>
                </c:pt>
                <c:pt idx="11">
                  <c:v>4523</c:v>
                </c:pt>
                <c:pt idx="14">
                  <c:v>4745</c:v>
                </c:pt>
              </c:numCache>
            </c:numRef>
          </c:val>
          <c:extLst>
            <c:ext xmlns:c16="http://schemas.microsoft.com/office/drawing/2014/chart" uri="{C3380CC4-5D6E-409C-BE32-E72D297353CC}">
              <c16:uniqueId val="{00000002-C8CB-4B42-A800-5FAD2304BB5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CB-4B42-A800-5FAD2304BB5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CB-4B42-A800-5FAD2304BB5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CB-4B42-A800-5FAD2304BB5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2583</c:v>
                </c:pt>
                <c:pt idx="3">
                  <c:v>2734</c:v>
                </c:pt>
                <c:pt idx="6">
                  <c:v>2589</c:v>
                </c:pt>
                <c:pt idx="9">
                  <c:v>2761</c:v>
                </c:pt>
                <c:pt idx="12">
                  <c:v>2627</c:v>
                </c:pt>
              </c:numCache>
            </c:numRef>
          </c:val>
          <c:extLst>
            <c:ext xmlns:c16="http://schemas.microsoft.com/office/drawing/2014/chart" uri="{C3380CC4-5D6E-409C-BE32-E72D297353CC}">
              <c16:uniqueId val="{00000006-C8CB-4B42-A800-5FAD2304BB5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267</c:v>
                </c:pt>
                <c:pt idx="3">
                  <c:v>202</c:v>
                </c:pt>
                <c:pt idx="6">
                  <c:v>152</c:v>
                </c:pt>
                <c:pt idx="9">
                  <c:v>134</c:v>
                </c:pt>
                <c:pt idx="12">
                  <c:v>119</c:v>
                </c:pt>
              </c:numCache>
            </c:numRef>
          </c:val>
          <c:extLst>
            <c:ext xmlns:c16="http://schemas.microsoft.com/office/drawing/2014/chart" uri="{C3380CC4-5D6E-409C-BE32-E72D297353CC}">
              <c16:uniqueId val="{00000007-C8CB-4B42-A800-5FAD2304BB5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4086</c:v>
                </c:pt>
                <c:pt idx="3">
                  <c:v>3851</c:v>
                </c:pt>
                <c:pt idx="6">
                  <c:v>4032</c:v>
                </c:pt>
                <c:pt idx="9">
                  <c:v>3976</c:v>
                </c:pt>
                <c:pt idx="12">
                  <c:v>3986</c:v>
                </c:pt>
              </c:numCache>
            </c:numRef>
          </c:val>
          <c:extLst>
            <c:ext xmlns:c16="http://schemas.microsoft.com/office/drawing/2014/chart" uri="{C3380CC4-5D6E-409C-BE32-E72D297353CC}">
              <c16:uniqueId val="{00000008-C8CB-4B42-A800-5FAD2304BB5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CB-4B42-A800-5FAD2304BB5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18185</c:v>
                </c:pt>
                <c:pt idx="3">
                  <c:v>17900</c:v>
                </c:pt>
                <c:pt idx="6">
                  <c:v>18078</c:v>
                </c:pt>
                <c:pt idx="9">
                  <c:v>18242</c:v>
                </c:pt>
                <c:pt idx="12">
                  <c:v>18853</c:v>
                </c:pt>
              </c:numCache>
            </c:numRef>
          </c:val>
          <c:extLst>
            <c:ext xmlns:c16="http://schemas.microsoft.com/office/drawing/2014/chart" uri="{C3380CC4-5D6E-409C-BE32-E72D297353CC}">
              <c16:uniqueId val="{0000000A-C8CB-4B42-A800-5FAD2304BB5A}"/>
            </c:ext>
          </c:extLst>
        </c:ser>
        <c:dLbls>
          <c:showLegendKey val="0"/>
          <c:showVal val="0"/>
          <c:showCatName val="0"/>
          <c:showSerName val="0"/>
          <c:showPercent val="0"/>
          <c:showBubbleSize val="0"/>
        </c:dLbls>
        <c:gapWidth val="100"/>
        <c:overlap val="100"/>
        <c:axId val="498834296"/>
        <c:axId val="498827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8787</c:v>
                </c:pt>
                <c:pt idx="2">
                  <c:v>#N/A</c:v>
                </c:pt>
                <c:pt idx="3">
                  <c:v>#N/A</c:v>
                </c:pt>
                <c:pt idx="4">
                  <c:v>7960</c:v>
                </c:pt>
                <c:pt idx="5">
                  <c:v>#N/A</c:v>
                </c:pt>
                <c:pt idx="6">
                  <c:v>#N/A</c:v>
                </c:pt>
                <c:pt idx="7">
                  <c:v>8145</c:v>
                </c:pt>
                <c:pt idx="8">
                  <c:v>#N/A</c:v>
                </c:pt>
                <c:pt idx="9">
                  <c:v>#N/A</c:v>
                </c:pt>
                <c:pt idx="10">
                  <c:v>7181</c:v>
                </c:pt>
                <c:pt idx="11">
                  <c:v>#N/A</c:v>
                </c:pt>
                <c:pt idx="12">
                  <c:v>#N/A</c:v>
                </c:pt>
                <c:pt idx="13">
                  <c:v>6688</c:v>
                </c:pt>
                <c:pt idx="14">
                  <c:v>#N/A</c:v>
                </c:pt>
              </c:numCache>
            </c:numRef>
          </c:val>
          <c:smooth val="0"/>
          <c:extLst>
            <c:ext xmlns:c16="http://schemas.microsoft.com/office/drawing/2014/chart" uri="{C3380CC4-5D6E-409C-BE32-E72D297353CC}">
              <c16:uniqueId val="{0000000B-C8CB-4B42-A800-5FAD2304BB5A}"/>
            </c:ext>
          </c:extLst>
        </c:ser>
        <c:dLbls>
          <c:showLegendKey val="0"/>
          <c:showVal val="0"/>
          <c:showCatName val="0"/>
          <c:showSerName val="0"/>
          <c:showPercent val="0"/>
          <c:showBubbleSize val="0"/>
        </c:dLbls>
        <c:marker val="1"/>
        <c:smooth val="0"/>
        <c:axId val="498834296"/>
        <c:axId val="498827632"/>
      </c:lineChart>
      <c:catAx>
        <c:axId val="498834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8827632"/>
        <c:crosses val="autoZero"/>
        <c:auto val="1"/>
        <c:lblAlgn val="ctr"/>
        <c:lblOffset val="100"/>
        <c:tickLblSkip val="1"/>
        <c:tickMarkSkip val="1"/>
        <c:noMultiLvlLbl val="0"/>
      </c:catAx>
      <c:valAx>
        <c:axId val="498827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8834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1621</c:v>
                </c:pt>
                <c:pt idx="1">
                  <c:v>2006</c:v>
                </c:pt>
                <c:pt idx="2">
                  <c:v>2204</c:v>
                </c:pt>
              </c:numCache>
            </c:numRef>
          </c:val>
          <c:extLst>
            <c:ext xmlns:c16="http://schemas.microsoft.com/office/drawing/2014/chart" uri="{C3380CC4-5D6E-409C-BE32-E72D297353CC}">
              <c16:uniqueId val="{00000000-40E8-46D2-87E8-EA1D00C2178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852</c:v>
                </c:pt>
                <c:pt idx="1">
                  <c:v>1004</c:v>
                </c:pt>
                <c:pt idx="2">
                  <c:v>962</c:v>
                </c:pt>
              </c:numCache>
            </c:numRef>
          </c:val>
          <c:extLst>
            <c:ext xmlns:c16="http://schemas.microsoft.com/office/drawing/2014/chart" uri="{C3380CC4-5D6E-409C-BE32-E72D297353CC}">
              <c16:uniqueId val="{00000001-40E8-46D2-87E8-EA1D00C2178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1259</c:v>
                </c:pt>
                <c:pt idx="1">
                  <c:v>1286</c:v>
                </c:pt>
                <c:pt idx="2">
                  <c:v>1300</c:v>
                </c:pt>
              </c:numCache>
            </c:numRef>
          </c:val>
          <c:extLst>
            <c:ext xmlns:c16="http://schemas.microsoft.com/office/drawing/2014/chart" uri="{C3380CC4-5D6E-409C-BE32-E72D297353CC}">
              <c16:uniqueId val="{00000002-40E8-46D2-87E8-EA1D00C2178E}"/>
            </c:ext>
          </c:extLst>
        </c:ser>
        <c:dLbls>
          <c:showLegendKey val="0"/>
          <c:showVal val="0"/>
          <c:showCatName val="0"/>
          <c:showSerName val="0"/>
          <c:showPercent val="0"/>
          <c:showBubbleSize val="0"/>
        </c:dLbls>
        <c:gapWidth val="120"/>
        <c:overlap val="100"/>
        <c:axId val="498829592"/>
        <c:axId val="498829984"/>
      </c:barChart>
      <c:catAx>
        <c:axId val="498829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8829984"/>
        <c:crosses val="autoZero"/>
        <c:auto val="1"/>
        <c:lblAlgn val="ctr"/>
        <c:lblOffset val="100"/>
        <c:tickLblSkip val="1"/>
        <c:tickMarkSkip val="1"/>
        <c:noMultiLvlLbl val="0"/>
      </c:catAx>
      <c:valAx>
        <c:axId val="4988299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8829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{CB31EECD-D6B8-4CA3-AAE0-FB3FCED33A4B}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E12-405A-AC1B-01F93ECF8D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{0432D424-A4D8-42C0-A343-768E4E0F83D7}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12-405A-AC1B-01F93ECF8D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{1C712A67-567D-4FE4-B805-96218895A3A2}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12-405A-AC1B-01F93ECF8D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{9194BC21-8E54-4391-95D7-4225C7AD5F8A}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12-405A-AC1B-01F93ECF8D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{4A52F149-606B-4587-91C1-8990250A3E6E}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12-405A-AC1B-01F93ECF8DF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{B1F45762-2467-4B40-8610-61544013185D}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E12-405A-AC1B-01F93ECF8DF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{097DB663-0702-4730-928C-6200D7102C4F}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E12-405A-AC1B-01F93ECF8DF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{0652C034-817A-4D4D-8E9B-FD1F2F2B28AB}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E12-405A-AC1B-01F93ECF8DF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{40916A99-EE5D-4F24-99D2-808EA794A031}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E12-405A-AC1B-01F93ECF8D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59</c:v>
                </c:pt>
                <c:pt idx="16">
                  <c:v>63.2</c:v>
                </c:pt>
                <c:pt idx="24">
                  <c:v>63.8</c:v>
                </c:pt>
                <c:pt idx="32">
                  <c:v>64.099999999999994</c:v>
                </c:pt>
              </c:numCache>
            </c:numRef>
          </c:xVal>
          <c:yVal>
            <c:numRef>
              <c:f>公会計指標分析・財政指標組合せ分析表!$BP$51:$DC$51</c:f>
              <c:numCache>
                <c:formatCode>#,##0.0;"▲ "#,##0.0</c:formatCode>
                <c:ptCount val="40"/>
                <c:pt idx="0">
                  <c:v>135.30000000000001</c:v>
                </c:pt>
                <c:pt idx="8">
                  <c:v>125.9</c:v>
                </c:pt>
                <c:pt idx="16">
                  <c:v>128.1</c:v>
                </c:pt>
                <c:pt idx="24">
                  <c:v>113.6</c:v>
                </c:pt>
                <c:pt idx="32">
                  <c:v>105.6</c:v>
                </c:pt>
              </c:numCache>
            </c:numRef>
          </c:yVal>
          <c:smooth val="0"/>
          <c:extLst>
            <c:ext xmlns:c16="http://schemas.microsoft.com/office/drawing/2014/chart" uri="{C3380CC4-5D6E-409C-BE32-E72D297353CC}">
              <c16:uniqueId val="{00000009-3E12-405A-AC1B-01F93ECF8D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{993CA30A-A536-40E7-95EA-26406E3C9967}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E12-405A-AC1B-01F93ECF8D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{6D63F3F6-0514-4F35-B339-02EBCF1B7520}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12-405A-AC1B-01F93ECF8D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{E3A4EA0B-7C11-4B4E-BF8A-8DA63DA5B808}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12-405A-AC1B-01F93ECF8D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{E183FAE2-93A3-4A77-8245-87977A1F885B}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12-405A-AC1B-01F93ECF8D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{2D1A2173-9CE7-48DC-A5F0-86792108DADB}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12-405A-AC1B-01F93ECF8DF3}"/>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{B8449632-7BD4-4547-83A3-20B1D2BEEF94}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E12-405A-AC1B-01F93ECF8DF3}"/>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{E35EE738-28ED-4547-AA7A-995CD5B6A1DF}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E12-405A-AC1B-01F93ECF8DF3}"/>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{36A86DD5-2450-449D-AD8A-2F94864084A2}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E12-405A-AC1B-01F93ECF8DF3}"/>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{5304CD61-B93A-49C3-B13C-0559484AB9A3}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E12-405A-AC1B-01F93ECF8D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c:v>
                </c:pt>
                <c:pt idx="8">
                  <c:v>57.1</c:v>
                </c:pt>
                <c:pt idx="16">
                  <c:v>58.7</c:v>
                </c:pt>
                <c:pt idx="24">
                  <c:v>59.9</c:v>
                </c:pt>
                <c:pt idx="32">
                  <c:v>60.6</c:v>
                </c:pt>
              </c:numCache>
            </c:numRef>
          </c:xVal>
          <c:yVal>
            <c:numRef>
              <c:f>公会計指標分析・財政指標組合せ分析表!$BP$55:$DC$55</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3E12-405A-AC1B-01F93ECF8DF3}"/>
            </c:ext>
          </c:extLst>
        </c:ser>
        <c:dLbls>
          <c:showLegendKey val="0"/>
          <c:showVal val="1"/>
          <c:showCatName val="0"/>
          <c:showSerName val="0"/>
          <c:showPercent val="0"/>
          <c:showBubbleSize val="0"/>
        </c:dLbls>
        <c:axId val="46179840"/>
        <c:axId val="46181760"/>
      </c:scatterChart>
      <c:valAx>
        <c:axId val="46179840"/>
        <c:scaling>
          <c:orientation val="minMax"/>
          <c:max val="65"/>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0"/>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{DD139276-D65B-4DE6-969D-DECE3C35FA7B}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7348-4098-A7B9-82475CE0B07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{C26CC8CB-49E9-4EE4-B9C4-EA9A2728AD8E}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48-4098-A7B9-82475CE0B07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{3BF863CE-80C5-4B74-B94D-6CDE3583BCFB}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48-4098-A7B9-82475CE0B07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{6E54B2E2-3317-4451-A6EB-E9AFF9F13BE1}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48-4098-A7B9-82475CE0B07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{CA6B2503-455E-4BA1-98E3-246548ED203D}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48-4098-A7B9-82475CE0B07F}"/>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{2B0D84D7-3E03-4983-9322-110A920485E7}</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7348-4098-A7B9-82475CE0B07F}"/>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{963EBB84-F5CC-450A-9224-B5B6FC66277B}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7348-4098-A7B9-82475CE0B07F}"/>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{0D48A581-2C20-45C1-AD2D-1B2C2E179750}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7348-4098-A7B9-82475CE0B07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{FB7B15C1-2318-4176-AD39-647274449468}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7348-4098-A7B9-82475CE0B07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14.9</c:v>
                </c:pt>
                <c:pt idx="8">
                  <c:v>14</c:v>
                </c:pt>
                <c:pt idx="16">
                  <c:v>13.3</c:v>
                </c:pt>
                <c:pt idx="24">
                  <c:v>13.5</c:v>
                </c:pt>
                <c:pt idx="32">
                  <c:v>13.2</c:v>
                </c:pt>
              </c:numCache>
            </c:numRef>
          </c:xVal>
          <c:yVal>
            <c:numRef>
              <c:f>公会計指標分析・財政指標組合せ分析表!$BP$73:$DC$73</c:f>
              <c:numCache>
                <c:formatCode>#,##0.0;"▲ "#,##0.0</c:formatCode>
                <c:ptCount val="40"/>
                <c:pt idx="0">
                  <c:v>135.30000000000001</c:v>
                </c:pt>
                <c:pt idx="8">
                  <c:v>125.9</c:v>
                </c:pt>
                <c:pt idx="16">
                  <c:v>128.1</c:v>
                </c:pt>
                <c:pt idx="24">
                  <c:v>113.6</c:v>
                </c:pt>
                <c:pt idx="32">
                  <c:v>105.6</c:v>
                </c:pt>
              </c:numCache>
            </c:numRef>
          </c:yVal>
          <c:smooth val="0"/>
          <c:extLst>
            <c:ext xmlns:c16="http://schemas.microsoft.com/office/drawing/2014/chart" uri="{C3380CC4-5D6E-409C-BE32-E72D297353CC}">
              <c16:uniqueId val="{00000009-7348-4098-A7B9-82475CE0B07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077049389352997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{D1E28137-A3AF-411F-ABC4-93EA67C92B90}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7348-4098-A7B9-82475CE0B07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{DF628E62-6A2A-4A3F-A0F9-39C2101E1D36}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48-4098-A7B9-82475CE0B07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{23F55191-5BC6-47A1-8F66-DB4CCA388129}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48-4098-A7B9-82475CE0B07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{EEB0C745-5979-49C7-8C93-A036BB107F98}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48-4098-A7B9-82475CE0B07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{03D67E4B-218A-49CF-A623-1680F2EA8061}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48-4098-A7B9-82475CE0B07F}"/>
                </c:ext>
              </c:extLst>
            </c:dLbl>
            <c:dLbl>
              <c:idx val="8"/>
              <c:layout>
                <c:manualLayout>
                  <c:x val="-3.231893384886833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{DEE1C5CC-A126-4970-9F22-F3D639E40B06}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7348-4098-A7B9-82475CE0B07F}"/>
                </c:ext>
              </c:extLst>
            </c:dLbl>
            <c:dLbl>
              <c:idx val="16"/>
              <c:layout>
                <c:manualLayout>
                  <c:x val="-3.1077049389352962E-2"/>
                  <c:y val="-7.186142678951466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{D4BCB893-3392-460D-9A24-B76188D8064E}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7348-4098-A7B9-82475CE0B07F}"/>
                </c:ext>
              </c:extLst>
            </c:dLbl>
            <c:dLbl>
              <c:idx val="24"/>
              <c:layout>
                <c:manualLayout>
                  <c:x val="-3.2318933848868303E-2"/>
                  <c:y val="-5.297186738607322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{E1F9BA4D-EA6A-4F04-B6BE-A8191A280CEE}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7348-4098-A7B9-82475CE0B07F}"/>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{0A7688AA-6541-455A-AC00-823F233820AB}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7348-4098-A7B9-82475CE0B07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7348-4098-A7B9-82475CE0B07F}"/>
            </c:ext>
          </c:extLst>
        </c:ser>
        <c:dLbls>
          <c:showLegendKey val="0"/>
          <c:showVal val="1"/>
          <c:showCatName val="0"/>
          <c:showSerName val="0"/>
          <c:showPercent val="0"/>
          <c:showBubbleSize val="0"/>
        </c:dLbls>
        <c:axId val="84219776"/>
        <c:axId val="84234240"/>
      </c:scatterChart>
      <c:valAx>
        <c:axId val="84219776"/>
        <c:scaling>
          <c:orientation val="minMax"/>
          <c:max val="15.4"/>
          <c:min val="8.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0"/>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建設事業の抑制や低利の借り換えをおこなったことにより公債費は減少傾向にある。しかしながら後年度においては大型事業を複数予定しており、地方債の借入及びそれに伴う公債費は増大していく見込みとなっている。</a:t>
          </a:r>
        </a:p>
        <a:p>
          <a:r>
            <a:rPr kumimoji="1" lang="ja-JP" altLang="en-US" sz="1400">
              <a:latin typeface="ＭＳ ゴシック" pitchFamily="49" charset="-128"/>
              <a:ea typeface="ＭＳ ゴシック" pitchFamily="49" charset="-128"/>
            </a:rPr>
            <a:t>地方債の発行を抑制するために、今後も引き続き事業の取捨選択を行い、費用対効果を念頭に置いた財政運営が必要になると考える。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満期一括償還地方債の償還財源として積み立てた当該基金はなし。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近年地方債残高は、減少傾向にあったが、前年度に引き続き地方債残高は増加傾向にある。これは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に過疎団体に指定され、過疎脱却に向けた事業のための過疎対策事業債の発行が可能となったことで、従来よりも高い充当率で借り入れが可能となり、また、過疎対策事業債の一部がソフト事業に充当できるようになったこと等により発行額が増大していると考えられる。</a:t>
          </a:r>
        </a:p>
        <a:p>
          <a:r>
            <a:rPr kumimoji="1" lang="ja-JP" altLang="en-US" sz="1400">
              <a:latin typeface="ＭＳ ゴシック" pitchFamily="49" charset="-128"/>
              <a:ea typeface="ＭＳ ゴシック" pitchFamily="49" charset="-128"/>
            </a:rPr>
            <a:t>また後年度には複数の大型事業が控えており、過疎対策事業債を始めとする地方債の発行により地方債残高の増が見込まれる。地方債の発行を抑制していくため、これまで以上に費用対効果を考慮した財政運営をおこな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においておよそ実質収支額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百万円の黒字となったため、財政調整基金をおよそ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百万円積み立てた一方、特定地方債の公債費に充当するため減債基金を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原則的には定められたルールに則って適宜積み立て及び取り崩しをおこなう。しかしながら後年度に控えている複数の大型事業の実施が見込まれており、その際には適宜取り崩しをおこない、財政負担の軽減を図る可能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ふるさと創生基金：市が実施するふるさと創生事業に充当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まちづくり推進基金：まちづくりの推進に資する事業に充当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福祉基金：福祉施設整備や社会福祉事業等に充当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教育振興基金：教育、文化及びスポーツの振興事業に充当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まちづくり推進基金については市内のミニボートピア企業から本市に支払われる環境整備協力金を原資として積み立てをおこなったことで残高が増大している。しかしふるさと創生基金については、地域経済循環創造事業及び新婚世帯家賃補助金等に充当するために取り崩しをおこなったこと等により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定められたルールに則って適切に積み立て及び取り崩しをおこない、適正な基金運営に取り組んでいく。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決算より黒字化を達成してからこれまで黒字決算を計上し続けており、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から毎年度積み立てを適宜おこない、近年取り崩しをおこなっていないことから、基金残高が増大している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黒字決算となった年度の翌年度に法に基づき積立をおこなうこととしており、取り崩しについては現在予定していない。しかしながら後年度においては大型事業を複数実施する予定となっているため、財政状況の悪化が見込まれており、その際には財政調整基金の取り崩しをおこなう可能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においては基金の利子収入等を積み立ててはいるが、定められたルールに則って種々の公債費に充当するために取り崩しをおこなったため、基金残高は減少した。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については基金の利子収入や毎年度の公債費に充当すべき国や県等からの補助金等を積立てることとし、取り崩しについては定められたルールに則って適宜取り崩すことを基本的な方針としているが、後年度において大型事業を複数実施する予定となっており、公債費についても増大していくと見込まれ、その際には市債管理基金を取り崩して公債費負担の軽減を図る可能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も高く、特に市営住宅においては、多くの施設が耐用年数に到来し、老朽化が進んでいる。平成２９年３月に策定した御所市公共施設等総合管理計画において、保有量（延床面積）を４割削減するという目標を掲げ、施設の多機能化（複合化）及び除却などを進めており、上昇傾向ではあるが、類似団体平均と比較するとその伸び率は緩やかで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4445</xdr:rowOff>
    </xdr:from>
    <xdr:to>
      <xdr:col>23</xdr:col>
      <xdr:colOff>136525</xdr:colOff>
      <xdr:row>32</xdr:row>
      <xdr:rowOff>106045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154322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24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166642</xdr:rowOff>
    </xdr:from>
    <xdr:to>
      <xdr:col>19</xdr:col>
      <xdr:colOff>187325</xdr:colOff>
      <xdr:row>32</xdr:row>
      <xdr:rowOff>96792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45992</xdr:rowOff>
    </xdr:from>
    <xdr:to>
      <xdr:col>23</xdr:col>
      <xdr:colOff>85725</xdr:colOff>
      <xdr:row>32</xdr:row>
      <xdr:rowOff>55245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303917"/>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148136</xdr:rowOff>
    </xdr:from>
    <xdr:to>
      <xdr:col>15</xdr:col>
      <xdr:colOff>187325</xdr:colOff>
      <xdr:row>32</xdr:row>
      <xdr:rowOff>78286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27486</xdr:rowOff>
    </xdr:from>
    <xdr:to>
      <xdr:col>19</xdr:col>
      <xdr:colOff>136525</xdr:colOff>
      <xdr:row>32</xdr:row>
      <xdr:rowOff>45992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28541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69397</xdr:rowOff>
    </xdr:from>
    <xdr:to>
      <xdr:col>15</xdr:col>
      <xdr:colOff>136525</xdr:colOff>
      <xdr:row>32</xdr:row>
      <xdr:rowOff>27486</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6155872"/>
          <a:ext cx="762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153035</xdr:rowOff>
    </xdr:from>
    <xdr:to>
      <xdr:col>7</xdr:col>
      <xdr:colOff>187325</xdr:colOff>
      <xdr:row>31</xdr:row>
      <xdr:rowOff>83185</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32385</xdr:rowOff>
    </xdr:from>
    <xdr:to>
      <xdr:col>11</xdr:col>
      <xdr:colOff>136525</xdr:colOff>
      <xdr:row>31</xdr:row>
      <xdr:rowOff>69397</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a:off x="1765300" y="6118860"/>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87919</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69413</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111324</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74312</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16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[ 1,249.3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過去に実施された大型事業はすでに終了しており、また、適正な地方債の発行に努めた結果、地方債残高は減少傾向にあったが、平成２９年度に過疎地域にされたことによる過疎債の活用や、後年度において大型事業を複数予定しているなど、将来負担額は増大する見込である。類似団体に比べ職員数が多く、人件費が高い水準であるため、債務償還比率も高い数値となっており、窓口業務等の業務委託による人件費の削減や事業の取捨選択と内容の精査を行い、歳出の減に努めていく。</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142741</xdr:rowOff>
    </xdr:from>
    <xdr:to>
      <xdr:col>76</xdr:col>
      <xdr:colOff>73025</xdr:colOff>
      <xdr:row>33</xdr:row>
      <xdr:rowOff>72891</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64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121168</xdr:rowOff>
    </xdr:from>
    <xdr:ext cx="560923"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63790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143940</xdr:rowOff>
    </xdr:from>
    <xdr:to>
      <xdr:col>72</xdr:col>
      <xdr:colOff>123825</xdr:colOff>
      <xdr:row>33</xdr:row>
      <xdr:rowOff>74090</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640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22091</xdr:rowOff>
    </xdr:from>
    <xdr:to>
      <xdr:col>76</xdr:col>
      <xdr:colOff>22225</xdr:colOff>
      <xdr:row>33</xdr:row>
      <xdr:rowOff>23290</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flipV="1">
          <a:off x="14084300" y="6451466"/>
          <a:ext cx="711200" cy="1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11522</xdr:rowOff>
    </xdr:from>
    <xdr:to>
      <xdr:col>68</xdr:col>
      <xdr:colOff>123825</xdr:colOff>
      <xdr:row>32</xdr:row>
      <xdr:rowOff>113122</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626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62322</xdr:rowOff>
    </xdr:from>
    <xdr:to>
      <xdr:col>72</xdr:col>
      <xdr:colOff>73025</xdr:colOff>
      <xdr:row>33</xdr:row>
      <xdr:rowOff>23290</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a:off x="13322300" y="6320247"/>
          <a:ext cx="762000" cy="13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108197</xdr:rowOff>
    </xdr:from>
    <xdr:to>
      <xdr:col>64</xdr:col>
      <xdr:colOff>123825</xdr:colOff>
      <xdr:row>33</xdr:row>
      <xdr:rowOff>38347</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636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62322</xdr:rowOff>
    </xdr:from>
    <xdr:to>
      <xdr:col>68</xdr:col>
      <xdr:colOff>73025</xdr:colOff>
      <xdr:row>32</xdr:row>
      <xdr:rowOff>158997</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flipV="1">
          <a:off x="12560300" y="6320247"/>
          <a:ext cx="762000" cy="9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11331</xdr:rowOff>
    </xdr:from>
    <xdr:to>
      <xdr:col>60</xdr:col>
      <xdr:colOff>123825</xdr:colOff>
      <xdr:row>31</xdr:row>
      <xdr:rowOff>112931</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609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62131</xdr:rowOff>
    </xdr:from>
    <xdr:to>
      <xdr:col>64</xdr:col>
      <xdr:colOff>73025</xdr:colOff>
      <xdr:row>32</xdr:row>
      <xdr:rowOff>158997</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1798300" y="6148606"/>
          <a:ext cx="762000" cy="26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33</xdr:row>
      <xdr:rowOff>65217</xdr:rowOff>
    </xdr:from>
    <xdr:ext cx="560923"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791138" y="649459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104249</xdr:rowOff>
    </xdr:from>
    <xdr:ext cx="560923"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41838" y="63621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29474</xdr:rowOff>
    </xdr:from>
    <xdr:ext cx="560923"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279838" y="64588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104058</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619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95267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3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29210</xdr:rowOff>
    </xdr:from>
    <xdr:to>
      <xdr:col>24</xdr:col>
      <xdr:colOff>114300</xdr:colOff>
      <xdr:row>37</xdr:row>
      <xdr:rowOff>130810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52087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80010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85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124460</xdr:rowOff>
    </xdr:from>
    <xdr:to>
      <xdr:col>15</xdr:col>
      <xdr:colOff>101600</xdr:colOff>
      <xdr:row>37</xdr:row>
      <xdr:rowOff>54610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3810</xdr:rowOff>
    </xdr:from>
    <xdr:to>
      <xdr:col>19</xdr:col>
      <xdr:colOff>177800</xdr:colOff>
      <xdr:row>37</xdr:row>
      <xdr:rowOff>41910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347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99695</xdr:rowOff>
    </xdr:from>
    <xdr:to>
      <xdr:col>10</xdr:col>
      <xdr:colOff>165100</xdr:colOff>
      <xdr:row>37</xdr:row>
      <xdr:rowOff>29845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150495</xdr:rowOff>
    </xdr:from>
    <xdr:to>
      <xdr:col>15</xdr:col>
      <xdr:colOff>50800</xdr:colOff>
      <xdr:row>37</xdr:row>
      <xdr:rowOff>3810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3226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67310</xdr:rowOff>
    </xdr:from>
    <xdr:to>
      <xdr:col>6</xdr:col>
      <xdr:colOff>38100</xdr:colOff>
      <xdr:row>36</xdr:row>
      <xdr:rowOff>168910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118110</xdr:rowOff>
    </xdr:from>
    <xdr:to>
      <xdr:col>10</xdr:col>
      <xdr:colOff>114300</xdr:colOff>
      <xdr:row>36</xdr:row>
      <xdr:rowOff>150495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903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160037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135272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36212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71137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46372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13987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37888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552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18732</xdr:rowOff>
    </xdr:from>
    <xdr:to>
      <xdr:col>55</xdr:col>
      <xdr:colOff>50800</xdr:colOff>
      <xdr:row>38</xdr:row>
      <xdr:rowOff>120332</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5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41610</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3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32715</xdr:rowOff>
    </xdr:from>
    <xdr:to>
      <xdr:col>50</xdr:col>
      <xdr:colOff>165100</xdr:colOff>
      <xdr:row>38</xdr:row>
      <xdr:rowOff>134315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69532</xdr:rowOff>
    </xdr:from>
    <xdr:to>
      <xdr:col>55</xdr:col>
      <xdr:colOff>0</xdr:colOff>
      <xdr:row>38</xdr:row>
      <xdr:rowOff>83515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584632"/>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44603</xdr:rowOff>
    </xdr:from>
    <xdr:to>
      <xdr:col>46</xdr:col>
      <xdr:colOff>38100</xdr:colOff>
      <xdr:row>38</xdr:row>
      <xdr:rowOff>146203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5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83515</xdr:rowOff>
    </xdr:from>
    <xdr:to>
      <xdr:col>50</xdr:col>
      <xdr:colOff>114300</xdr:colOff>
      <xdr:row>38</xdr:row>
      <xdr:rowOff>95403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598615"/>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57976</xdr:rowOff>
    </xdr:from>
    <xdr:to>
      <xdr:col>41</xdr:col>
      <xdr:colOff>101600</xdr:colOff>
      <xdr:row>38</xdr:row>
      <xdr:rowOff>159576</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5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95403</xdr:rowOff>
    </xdr:from>
    <xdr:to>
      <xdr:col>45</xdr:col>
      <xdr:colOff>177800</xdr:colOff>
      <xdr:row>38</xdr:row>
      <xdr:rowOff>108776</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610503"/>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80835</xdr:rowOff>
    </xdr:from>
    <xdr:to>
      <xdr:col>36</xdr:col>
      <xdr:colOff>165100</xdr:colOff>
      <xdr:row>39</xdr:row>
      <xdr:rowOff>10985</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59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108776</xdr:rowOff>
    </xdr:from>
    <xdr:to>
      <xdr:col>41</xdr:col>
      <xdr:colOff>50800</xdr:colOff>
      <xdr:row>38</xdr:row>
      <xdr:rowOff>131635</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62387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152798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66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146931</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150842</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3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162729</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3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150703</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6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2112</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68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21590</xdr:rowOff>
    </xdr:from>
    <xdr:to>
      <xdr:col>24</xdr:col>
      <xdr:colOff>114300</xdr:colOff>
      <xdr:row>62</xdr:row>
      <xdr:rowOff>123190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156845</xdr:rowOff>
    </xdr:from>
    <xdr:to>
      <xdr:col>20</xdr:col>
      <xdr:colOff>38100</xdr:colOff>
      <xdr:row>62</xdr:row>
      <xdr:rowOff>86995</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36195</xdr:rowOff>
    </xdr:from>
    <xdr:to>
      <xdr:col>24</xdr:col>
      <xdr:colOff>63500</xdr:colOff>
      <xdr:row>62</xdr:row>
      <xdr:rowOff>72390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6660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120650</xdr:rowOff>
    </xdr:from>
    <xdr:to>
      <xdr:col>15</xdr:col>
      <xdr:colOff>101600</xdr:colOff>
      <xdr:row>62</xdr:row>
      <xdr:rowOff>50800</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0</xdr:rowOff>
    </xdr:from>
    <xdr:to>
      <xdr:col>19</xdr:col>
      <xdr:colOff>177800</xdr:colOff>
      <xdr:row>62</xdr:row>
      <xdr:rowOff>36195</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6299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82550</xdr:rowOff>
    </xdr:from>
    <xdr:to>
      <xdr:col>10</xdr:col>
      <xdr:colOff>165100</xdr:colOff>
      <xdr:row>62</xdr:row>
      <xdr:rowOff>12700</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62</xdr:row>
      <xdr:rowOff>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59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147320</xdr:rowOff>
    </xdr:from>
    <xdr:to>
      <xdr:col>6</xdr:col>
      <xdr:colOff>38100</xdr:colOff>
      <xdr:row>62</xdr:row>
      <xdr:rowOff>77470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133350</xdr:rowOff>
    </xdr:from>
    <xdr:to>
      <xdr:col>10</xdr:col>
      <xdr:colOff>114300</xdr:colOff>
      <xdr:row>62</xdr:row>
      <xdr:rowOff>26670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flipV="1">
          <a:off x="1130300" y="105918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78122</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41927</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3827</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68597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8350</xdr:rowOff>
    </xdr:from>
    <xdr:to>
      <xdr:col>55</xdr:col>
      <xdr:colOff>50800</xdr:colOff>
      <xdr:row>64</xdr:row>
      <xdr:rowOff>109950</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9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94727</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8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9648</xdr:rowOff>
    </xdr:from>
    <xdr:to>
      <xdr:col>50</xdr:col>
      <xdr:colOff>165100</xdr:colOff>
      <xdr:row>64</xdr:row>
      <xdr:rowOff>111248</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9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59150</xdr:rowOff>
    </xdr:from>
    <xdr:to>
      <xdr:col>55</xdr:col>
      <xdr:colOff>0</xdr:colOff>
      <xdr:row>64</xdr:row>
      <xdr:rowOff>60448</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1031950"/>
          <a:ext cx="8382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10954</xdr:rowOff>
    </xdr:from>
    <xdr:to>
      <xdr:col>46</xdr:col>
      <xdr:colOff>38100</xdr:colOff>
      <xdr:row>64</xdr:row>
      <xdr:rowOff>112554</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9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60448</xdr:rowOff>
    </xdr:from>
    <xdr:to>
      <xdr:col>50</xdr:col>
      <xdr:colOff>114300</xdr:colOff>
      <xdr:row>64</xdr:row>
      <xdr:rowOff>61754</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103324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12418</xdr:rowOff>
    </xdr:from>
    <xdr:to>
      <xdr:col>41</xdr:col>
      <xdr:colOff>101600</xdr:colOff>
      <xdr:row>64</xdr:row>
      <xdr:rowOff>114018</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9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61754</xdr:rowOff>
    </xdr:from>
    <xdr:to>
      <xdr:col>45</xdr:col>
      <xdr:colOff>177800</xdr:colOff>
      <xdr:row>64</xdr:row>
      <xdr:rowOff>63218</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1034554"/>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17493</xdr:rowOff>
    </xdr:from>
    <xdr:to>
      <xdr:col>36</xdr:col>
      <xdr:colOff>165100</xdr:colOff>
      <xdr:row>64</xdr:row>
      <xdr:rowOff>119093</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99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63218</xdr:rowOff>
    </xdr:from>
    <xdr:to>
      <xdr:col>41</xdr:col>
      <xdr:colOff>50800</xdr:colOff>
      <xdr:row>64</xdr:row>
      <xdr:rowOff>68293</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1036018"/>
          <a:ext cx="8890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102375</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59411" y="110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103681</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83111" y="110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105145</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94111" y="1107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110220</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705111" y="11083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17780</xdr:rowOff>
    </xdr:from>
    <xdr:to>
      <xdr:col>24</xdr:col>
      <xdr:colOff>114300</xdr:colOff>
      <xdr:row>83</xdr:row>
      <xdr:rowOff>119380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167657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153036</xdr:rowOff>
    </xdr:from>
    <xdr:to>
      <xdr:col>20</xdr:col>
      <xdr:colOff>38100</xdr:colOff>
      <xdr:row>83</xdr:row>
      <xdr:rowOff>83186</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32386</xdr:rowOff>
    </xdr:from>
    <xdr:to>
      <xdr:col>24</xdr:col>
      <xdr:colOff>63500</xdr:colOff>
      <xdr:row>83</xdr:row>
      <xdr:rowOff>68580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2627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154939</xdr:rowOff>
    </xdr:from>
    <xdr:to>
      <xdr:col>15</xdr:col>
      <xdr:colOff>101600</xdr:colOff>
      <xdr:row>83</xdr:row>
      <xdr:rowOff>85089</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34289</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flipV="1">
          <a:off x="2908300" y="142627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128270</xdr:rowOff>
    </xdr:from>
    <xdr:to>
      <xdr:col>10</xdr:col>
      <xdr:colOff>165100</xdr:colOff>
      <xdr:row>83</xdr:row>
      <xdr:rowOff>58420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7620</xdr:rowOff>
    </xdr:from>
    <xdr:to>
      <xdr:col>15</xdr:col>
      <xdr:colOff>50800</xdr:colOff>
      <xdr:row>83</xdr:row>
      <xdr:rowOff>34289</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2379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84455</xdr:rowOff>
    </xdr:from>
    <xdr:to>
      <xdr:col>6</xdr:col>
      <xdr:colOff>38100</xdr:colOff>
      <xdr:row>83</xdr:row>
      <xdr:rowOff>14605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135255</xdr:rowOff>
    </xdr:from>
    <xdr:to>
      <xdr:col>10</xdr:col>
      <xdr:colOff>114300</xdr:colOff>
      <xdr:row>83</xdr:row>
      <xdr:rowOff>7620</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130300" y="14194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74313</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76216</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5732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136271</xdr:rowOff>
    </xdr:from>
    <xdr:to>
      <xdr:col>55</xdr:col>
      <xdr:colOff>50800</xdr:colOff>
      <xdr:row>78</xdr:row>
      <xdr:rowOff>66421</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33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89298</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329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150749</xdr:rowOff>
    </xdr:from>
    <xdr:to>
      <xdr:col>50</xdr:col>
      <xdr:colOff>165100</xdr:colOff>
      <xdr:row>78</xdr:row>
      <xdr:rowOff>80899</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15621</xdr:rowOff>
    </xdr:from>
    <xdr:to>
      <xdr:col>55</xdr:col>
      <xdr:colOff>0</xdr:colOff>
      <xdr:row>78</xdr:row>
      <xdr:rowOff>30099</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3388721"/>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42545</xdr:rowOff>
    </xdr:from>
    <xdr:to>
      <xdr:col>46</xdr:col>
      <xdr:colOff>38100</xdr:colOff>
      <xdr:row>78</xdr:row>
      <xdr:rowOff>144145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30099</xdr:rowOff>
    </xdr:from>
    <xdr:to>
      <xdr:col>50</xdr:col>
      <xdr:colOff>114300</xdr:colOff>
      <xdr:row>78</xdr:row>
      <xdr:rowOff>93345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3403199"/>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168656</xdr:rowOff>
    </xdr:from>
    <xdr:to>
      <xdr:col>41</xdr:col>
      <xdr:colOff>101600</xdr:colOff>
      <xdr:row>78</xdr:row>
      <xdr:rowOff>98806</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33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48006</xdr:rowOff>
    </xdr:from>
    <xdr:to>
      <xdr:col>45</xdr:col>
      <xdr:colOff>177800</xdr:colOff>
      <xdr:row>78</xdr:row>
      <xdr:rowOff>93345</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861300" y="1342110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17780</xdr:rowOff>
    </xdr:from>
    <xdr:to>
      <xdr:col>36</xdr:col>
      <xdr:colOff>165100</xdr:colOff>
      <xdr:row>78</xdr:row>
      <xdr:rowOff>119380</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48006</xdr:rowOff>
    </xdr:from>
    <xdr:to>
      <xdr:col>41</xdr:col>
      <xdr:colOff>50800</xdr:colOff>
      <xdr:row>78</xdr:row>
      <xdr:rowOff>68580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6972300" y="134211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104030</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50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97426</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160672</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115333</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31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135907</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316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140970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5481300" y="659701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84455</xdr:rowOff>
    </xdr:from>
    <xdr:to>
      <xdr:col>76</xdr:col>
      <xdr:colOff>165100</xdr:colOff>
      <xdr:row>39</xdr:row>
      <xdr:rowOff>14605</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135255</xdr:rowOff>
    </xdr:from>
    <xdr:to>
      <xdr:col>81</xdr:col>
      <xdr:colOff>50800</xdr:colOff>
      <xdr:row>38</xdr:row>
      <xdr:rowOff>140970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4592300" y="6650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52070</xdr:rowOff>
    </xdr:from>
    <xdr:to>
      <xdr:col>72</xdr:col>
      <xdr:colOff>38100</xdr:colOff>
      <xdr:row>38</xdr:row>
      <xdr:rowOff>153670</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102870</xdr:rowOff>
    </xdr:from>
    <xdr:to>
      <xdr:col>76</xdr:col>
      <xdr:colOff>114300</xdr:colOff>
      <xdr:row>38</xdr:row>
      <xdr:rowOff>135255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3703300" y="6617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19685</xdr:rowOff>
    </xdr:from>
    <xdr:to>
      <xdr:col>67</xdr:col>
      <xdr:colOff>101600</xdr:colOff>
      <xdr:row>38</xdr:row>
      <xdr:rowOff>121285</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70485</xdr:rowOff>
    </xdr:from>
    <xdr:to>
      <xdr:col>71</xdr:col>
      <xdr:colOff>177800</xdr:colOff>
      <xdr:row>38</xdr:row>
      <xdr:rowOff>102870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814300" y="658558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144797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112412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114554</xdr:rowOff>
    </xdr:from>
    <xdr:to>
      <xdr:col>116</xdr:col>
      <xdr:colOff>114300</xdr:colOff>
      <xdr:row>37</xdr:row>
      <xdr:rowOff>44704</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21107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137431</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E00-0000EC010000}"/>
            </a:ext>
          </a:extLst>
        </xdr:cNvPr>
        <xdr:cNvSpPr txBox="1"/>
      </xdr:nvSpPr>
      <xdr:spPr>
        <a:xfrm>
          <a:off x="22199600" y="613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164846</xdr:rowOff>
    </xdr:from>
    <xdr:to>
      <xdr:col>112</xdr:col>
      <xdr:colOff>38100</xdr:colOff>
      <xdr:row>36</xdr:row>
      <xdr:rowOff>94996</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44196</xdr:rowOff>
    </xdr:from>
    <xdr:to>
      <xdr:col>116</xdr:col>
      <xdr:colOff>63500</xdr:colOff>
      <xdr:row>36</xdr:row>
      <xdr:rowOff>165354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21323300" y="6216396"/>
          <a:ext cx="8382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11684</xdr:rowOff>
    </xdr:from>
    <xdr:to>
      <xdr:col>107</xdr:col>
      <xdr:colOff>101600</xdr:colOff>
      <xdr:row>36</xdr:row>
      <xdr:rowOff>113284</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0383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44196</xdr:rowOff>
    </xdr:from>
    <xdr:to>
      <xdr:col>111</xdr:col>
      <xdr:colOff>177800</xdr:colOff>
      <xdr:row>36</xdr:row>
      <xdr:rowOff>62484</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20434300" y="6216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29972</xdr:rowOff>
    </xdr:from>
    <xdr:to>
      <xdr:col>102</xdr:col>
      <xdr:colOff>165100</xdr:colOff>
      <xdr:row>36</xdr:row>
      <xdr:rowOff>131572</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9494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62484</xdr:rowOff>
    </xdr:from>
    <xdr:to>
      <xdr:col>107</xdr:col>
      <xdr:colOff>50800</xdr:colOff>
      <xdr:row>36</xdr:row>
      <xdr:rowOff>80772</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9545300" y="6234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43688</xdr:rowOff>
    </xdr:from>
    <xdr:to>
      <xdr:col>98</xdr:col>
      <xdr:colOff>38100</xdr:colOff>
      <xdr:row>36</xdr:row>
      <xdr:rowOff>145288</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8605500" y="621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80772</xdr:rowOff>
    </xdr:from>
    <xdr:to>
      <xdr:col>102</xdr:col>
      <xdr:colOff>114300</xdr:colOff>
      <xdr:row>36</xdr:row>
      <xdr:rowOff>94488</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flipV="1">
          <a:off x="18656300" y="62529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95267</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111523</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129811</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148099</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161815</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599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166370</xdr:rowOff>
    </xdr:from>
    <xdr:to>
      <xdr:col>85</xdr:col>
      <xdr:colOff>177800</xdr:colOff>
      <xdr:row>63</xdr:row>
      <xdr:rowOff>96520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144797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77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6350</xdr:rowOff>
    </xdr:from>
    <xdr:to>
      <xdr:col>81</xdr:col>
      <xdr:colOff>101600</xdr:colOff>
      <xdr:row>63</xdr:row>
      <xdr:rowOff>107950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45720</xdr:rowOff>
    </xdr:from>
    <xdr:to>
      <xdr:col>85</xdr:col>
      <xdr:colOff>127000</xdr:colOff>
      <xdr:row>63</xdr:row>
      <xdr:rowOff>57150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flipV="1">
          <a:off x="15481300" y="108470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154940</xdr:rowOff>
    </xdr:from>
    <xdr:to>
      <xdr:col>76</xdr:col>
      <xdr:colOff>165100</xdr:colOff>
      <xdr:row>63</xdr:row>
      <xdr:rowOff>85090</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34290</xdr:rowOff>
    </xdr:from>
    <xdr:to>
      <xdr:col>81</xdr:col>
      <xdr:colOff>50800</xdr:colOff>
      <xdr:row>63</xdr:row>
      <xdr:rowOff>57150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835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1778</xdr:rowOff>
    </xdr:from>
    <xdr:to>
      <xdr:col>72</xdr:col>
      <xdr:colOff>38100</xdr:colOff>
      <xdr:row>63</xdr:row>
      <xdr:rowOff>103378</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34290</xdr:rowOff>
    </xdr:from>
    <xdr:to>
      <xdr:col>76</xdr:col>
      <xdr:colOff>114300</xdr:colOff>
      <xdr:row>63</xdr:row>
      <xdr:rowOff>52578</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flipV="1">
          <a:off x="13703300" y="10835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148082</xdr:rowOff>
    </xdr:from>
    <xdr:to>
      <xdr:col>67</xdr:col>
      <xdr:colOff>101600</xdr:colOff>
      <xdr:row>63</xdr:row>
      <xdr:rowOff>78232</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27432</xdr:rowOff>
    </xdr:from>
    <xdr:to>
      <xdr:col>71</xdr:col>
      <xdr:colOff>177800</xdr:colOff>
      <xdr:row>63</xdr:row>
      <xdr:rowOff>52578</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108287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99077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76217</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94505</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895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69359</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870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83312</xdr:rowOff>
    </xdr:from>
    <xdr:to>
      <xdr:col>116</xdr:col>
      <xdr:colOff>114300</xdr:colOff>
      <xdr:row>60</xdr:row>
      <xdr:rowOff>13462</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106189</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0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27686</xdr:rowOff>
    </xdr:from>
    <xdr:to>
      <xdr:col>112</xdr:col>
      <xdr:colOff>38100</xdr:colOff>
      <xdr:row>59</xdr:row>
      <xdr:rowOff>129286</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1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78486</xdr:rowOff>
    </xdr:from>
    <xdr:to>
      <xdr:col>116</xdr:col>
      <xdr:colOff>63500</xdr:colOff>
      <xdr:row>59</xdr:row>
      <xdr:rowOff>134112</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1323300" y="10194036"/>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57404</xdr:rowOff>
    </xdr:from>
    <xdr:to>
      <xdr:col>107</xdr:col>
      <xdr:colOff>101600</xdr:colOff>
      <xdr:row>59</xdr:row>
      <xdr:rowOff>159004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1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78486</xdr:rowOff>
    </xdr:from>
    <xdr:to>
      <xdr:col>111</xdr:col>
      <xdr:colOff>177800</xdr:colOff>
      <xdr:row>59</xdr:row>
      <xdr:rowOff>108204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19403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91694</xdr:rowOff>
    </xdr:from>
    <xdr:to>
      <xdr:col>102</xdr:col>
      <xdr:colOff>165100</xdr:colOff>
      <xdr:row>60</xdr:row>
      <xdr:rowOff>21844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2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108204</xdr:rowOff>
    </xdr:from>
    <xdr:to>
      <xdr:col>107</xdr:col>
      <xdr:colOff>50800</xdr:colOff>
      <xdr:row>59</xdr:row>
      <xdr:rowOff>142494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22375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113792</xdr:rowOff>
    </xdr:from>
    <xdr:to>
      <xdr:col>98</xdr:col>
      <xdr:colOff>38100</xdr:colOff>
      <xdr:row>60</xdr:row>
      <xdr:rowOff>43942</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142494</xdr:rowOff>
    </xdr:from>
    <xdr:to>
      <xdr:col>102</xdr:col>
      <xdr:colOff>114300</xdr:colOff>
      <xdr:row>59</xdr:row>
      <xdr:rowOff>164592</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258044"/>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96791</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38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145813</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991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4081</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994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38371</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998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60469</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0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E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662" name="【公民館】&#10;有形固定資産減価償却率最小値テキスト">
          <a:extLst>
            <a:ext uri="{FF2B5EF4-FFF2-40B4-BE49-F238E27FC236}">
              <a16:creationId xmlns:a16="http://schemas.microsoft.com/office/drawing/2014/main" id="{00000000-0008-0000-0E00-00009602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E00-00009802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E00-00009A020000}"/>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7113</xdr:rowOff>
    </xdr:from>
    <xdr:to>
      <xdr:col>85</xdr:col>
      <xdr:colOff>177800</xdr:colOff>
      <xdr:row>101</xdr:row>
      <xdr:rowOff>108713</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6268700" y="1732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29990</xdr:rowOff>
    </xdr:from>
    <xdr:ext cx="405111" cy="259045"/>
    <xdr:sp macro="" textlink="">
      <xdr:nvSpPr>
        <xdr:cNvPr id="678" name="【公民館】&#10;有形固定資産減価償却率該当値テキスト">
          <a:extLst>
            <a:ext uri="{FF2B5EF4-FFF2-40B4-BE49-F238E27FC236}">
              <a16:creationId xmlns:a16="http://schemas.microsoft.com/office/drawing/2014/main" id="{00000000-0008-0000-0E00-0000A6020000}"/>
            </a:ext>
          </a:extLst>
        </xdr:cNvPr>
        <xdr:cNvSpPr txBox="1"/>
      </xdr:nvSpPr>
      <xdr:spPr>
        <a:xfrm>
          <a:off x="16357600" y="1717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52832</xdr:rowOff>
    </xdr:from>
    <xdr:to>
      <xdr:col>81</xdr:col>
      <xdr:colOff>101600</xdr:colOff>
      <xdr:row>101</xdr:row>
      <xdr:rowOff>154432</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5430500" y="1736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57913</xdr:rowOff>
    </xdr:from>
    <xdr:to>
      <xdr:col>85</xdr:col>
      <xdr:colOff>127000</xdr:colOff>
      <xdr:row>101</xdr:row>
      <xdr:rowOff>103632</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flipV="1">
          <a:off x="15481300" y="17374363"/>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135128</xdr:rowOff>
    </xdr:from>
    <xdr:to>
      <xdr:col>76</xdr:col>
      <xdr:colOff>165100</xdr:colOff>
      <xdr:row>103</xdr:row>
      <xdr:rowOff>65278</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454150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103632</xdr:rowOff>
    </xdr:from>
    <xdr:to>
      <xdr:col>81</xdr:col>
      <xdr:colOff>50800</xdr:colOff>
      <xdr:row>103</xdr:row>
      <xdr:rowOff>14478</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flipV="1">
          <a:off x="14592300" y="17420082"/>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109982</xdr:rowOff>
    </xdr:from>
    <xdr:to>
      <xdr:col>72</xdr:col>
      <xdr:colOff>38100</xdr:colOff>
      <xdr:row>103</xdr:row>
      <xdr:rowOff>40132</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3652500" y="1759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160782</xdr:rowOff>
    </xdr:from>
    <xdr:to>
      <xdr:col>76</xdr:col>
      <xdr:colOff>114300</xdr:colOff>
      <xdr:row>103</xdr:row>
      <xdr:rowOff>14478</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3703300" y="176486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68835</xdr:rowOff>
    </xdr:from>
    <xdr:to>
      <xdr:col>67</xdr:col>
      <xdr:colOff>101600</xdr:colOff>
      <xdr:row>102</xdr:row>
      <xdr:rowOff>170435</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2763500" y="175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119635</xdr:rowOff>
    </xdr:from>
    <xdr:to>
      <xdr:col>71</xdr:col>
      <xdr:colOff>177800</xdr:colOff>
      <xdr:row>102</xdr:row>
      <xdr:rowOff>160782</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814300" y="17607535"/>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E00-0000AF02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E00-0000B0020000}"/>
            </a:ext>
          </a:extLst>
        </xdr:cNvPr>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E00-0000B1020000}"/>
            </a:ext>
          </a:extLst>
        </xdr:cNvPr>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122699</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E00-0000B2020000}"/>
            </a:ext>
          </a:extLst>
        </xdr:cNvPr>
        <xdr:cNvSpPr txBox="1"/>
      </xdr:nvSpPr>
      <xdr:spPr>
        <a:xfrm>
          <a:off x="12611744" y="1778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170959</xdr:rowOff>
    </xdr:from>
    <xdr:ext cx="405111" cy="259045"/>
    <xdr:sp macro="" textlink="">
      <xdr:nvSpPr>
        <xdr:cNvPr id="691" name="n_1main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714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81805</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739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56659</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737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15512</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7331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E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E00-0000CD02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E00-0000CF02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E00-0000D1020000}"/>
            </a:ext>
          </a:extLst>
        </xdr:cNvPr>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16256</xdr:rowOff>
    </xdr:from>
    <xdr:to>
      <xdr:col>116</xdr:col>
      <xdr:colOff>114300</xdr:colOff>
      <xdr:row>107</xdr:row>
      <xdr:rowOff>117856</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21107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166133</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E00-0000DD020000}"/>
            </a:ext>
          </a:extLst>
        </xdr:cNvPr>
        <xdr:cNvSpPr txBox="1"/>
      </xdr:nvSpPr>
      <xdr:spPr>
        <a:xfrm>
          <a:off x="22199600"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18542</xdr:rowOff>
    </xdr:from>
    <xdr:to>
      <xdr:col>112</xdr:col>
      <xdr:colOff>38100</xdr:colOff>
      <xdr:row>107</xdr:row>
      <xdr:rowOff>120142</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1272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67056</xdr:rowOff>
    </xdr:from>
    <xdr:to>
      <xdr:col>116</xdr:col>
      <xdr:colOff>63500</xdr:colOff>
      <xdr:row>107</xdr:row>
      <xdr:rowOff>69342</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21323300" y="1841220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34544</xdr:rowOff>
    </xdr:from>
    <xdr:to>
      <xdr:col>107</xdr:col>
      <xdr:colOff>101600</xdr:colOff>
      <xdr:row>106</xdr:row>
      <xdr:rowOff>136144</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0383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85344</xdr:rowOff>
    </xdr:from>
    <xdr:to>
      <xdr:col>111</xdr:col>
      <xdr:colOff>177800</xdr:colOff>
      <xdr:row>107</xdr:row>
      <xdr:rowOff>69342</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20434300" y="1825904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41402</xdr:rowOff>
    </xdr:from>
    <xdr:to>
      <xdr:col>102</xdr:col>
      <xdr:colOff>165100</xdr:colOff>
      <xdr:row>106</xdr:row>
      <xdr:rowOff>143002</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9494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85344</xdr:rowOff>
    </xdr:from>
    <xdr:to>
      <xdr:col>107</xdr:col>
      <xdr:colOff>50800</xdr:colOff>
      <xdr:row>106</xdr:row>
      <xdr:rowOff>92202</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19545300" y="182590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45974</xdr:rowOff>
    </xdr:from>
    <xdr:to>
      <xdr:col>98</xdr:col>
      <xdr:colOff>38100</xdr:colOff>
      <xdr:row>106</xdr:row>
      <xdr:rowOff>147574</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8605500" y="182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92202</xdr:rowOff>
    </xdr:from>
    <xdr:to>
      <xdr:col>102</xdr:col>
      <xdr:colOff>114300</xdr:colOff>
      <xdr:row>106</xdr:row>
      <xdr:rowOff>96774</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18656300" y="182659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742" name="n_1aveValue【公民館】&#10;一人当たり面積">
          <a:extLst>
            <a:ext uri="{FF2B5EF4-FFF2-40B4-BE49-F238E27FC236}">
              <a16:creationId xmlns:a16="http://schemas.microsoft.com/office/drawing/2014/main" id="{00000000-0008-0000-0E00-0000E6020000}"/>
            </a:ext>
          </a:extLst>
        </xdr:cNvPr>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743" name="n_2aveValue【公民館】&#10;一人当たり面積">
          <a:extLst>
            <a:ext uri="{FF2B5EF4-FFF2-40B4-BE49-F238E27FC236}">
              <a16:creationId xmlns:a16="http://schemas.microsoft.com/office/drawing/2014/main" id="{00000000-0008-0000-0E00-0000E7020000}"/>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744" name="n_3aveValue【公民館】&#10;一人当たり面積">
          <a:extLst>
            <a:ext uri="{FF2B5EF4-FFF2-40B4-BE49-F238E27FC236}">
              <a16:creationId xmlns:a16="http://schemas.microsoft.com/office/drawing/2014/main" id="{00000000-0008-0000-0E00-0000E8020000}"/>
            </a:ext>
          </a:extLst>
        </xdr:cNvPr>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745" name="n_4aveValue【公民館】&#10;一人当たり面積">
          <a:extLst>
            <a:ext uri="{FF2B5EF4-FFF2-40B4-BE49-F238E27FC236}">
              <a16:creationId xmlns:a16="http://schemas.microsoft.com/office/drawing/2014/main" id="{00000000-0008-0000-0E00-0000E9020000}"/>
            </a:ext>
          </a:extLst>
        </xdr:cNvPr>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111269</xdr:rowOff>
    </xdr:from>
    <xdr:ext cx="469744" cy="259045"/>
    <xdr:sp macro="" textlink="">
      <xdr:nvSpPr>
        <xdr:cNvPr id="746" name="n_1mainValue【公民館】&#10;一人当たり面積">
          <a:extLst>
            <a:ext uri="{FF2B5EF4-FFF2-40B4-BE49-F238E27FC236}">
              <a16:creationId xmlns:a16="http://schemas.microsoft.com/office/drawing/2014/main" id="{00000000-0008-0000-0E00-0000EA020000}"/>
            </a:ext>
          </a:extLst>
        </xdr:cNvPr>
        <xdr:cNvSpPr txBox="1"/>
      </xdr:nvSpPr>
      <xdr:spPr>
        <a:xfrm>
          <a:off x="210757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127271</xdr:rowOff>
    </xdr:from>
    <xdr:ext cx="469744" cy="259045"/>
    <xdr:sp macro="" textlink="">
      <xdr:nvSpPr>
        <xdr:cNvPr id="747" name="n_2mainValue【公民館】&#10;一人当たり面積">
          <a:extLst>
            <a:ext uri="{FF2B5EF4-FFF2-40B4-BE49-F238E27FC236}">
              <a16:creationId xmlns:a16="http://schemas.microsoft.com/office/drawing/2014/main" id="{00000000-0008-0000-0E00-0000EB020000}"/>
            </a:ext>
          </a:extLst>
        </xdr:cNvPr>
        <xdr:cNvSpPr txBox="1"/>
      </xdr:nvSpPr>
      <xdr:spPr>
        <a:xfrm>
          <a:off x="20199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134129</xdr:rowOff>
    </xdr:from>
    <xdr:ext cx="469744" cy="259045"/>
    <xdr:sp macro="" textlink="">
      <xdr:nvSpPr>
        <xdr:cNvPr id="748" name="n_3mainValue【公民館】&#10;一人当たり面積">
          <a:extLst>
            <a:ext uri="{FF2B5EF4-FFF2-40B4-BE49-F238E27FC236}">
              <a16:creationId xmlns:a16="http://schemas.microsoft.com/office/drawing/2014/main" id="{00000000-0008-0000-0E00-0000EC020000}"/>
            </a:ext>
          </a:extLst>
        </xdr:cNvPr>
        <xdr:cNvSpPr txBox="1"/>
      </xdr:nvSpPr>
      <xdr:spPr>
        <a:xfrm>
          <a:off x="19310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138701</xdr:rowOff>
    </xdr:from>
    <xdr:ext cx="469744" cy="259045"/>
    <xdr:sp macro="" textlink="">
      <xdr:nvSpPr>
        <xdr:cNvPr id="749" name="n_4mainValue【公民館】&#10;一人当たり面積">
          <a:extLst>
            <a:ext uri="{FF2B5EF4-FFF2-40B4-BE49-F238E27FC236}">
              <a16:creationId xmlns:a16="http://schemas.microsoft.com/office/drawing/2014/main" id="{00000000-0008-0000-0E00-0000ED020000}"/>
            </a:ext>
          </a:extLst>
        </xdr:cNvPr>
        <xdr:cNvSpPr txBox="1"/>
      </xdr:nvSpPr>
      <xdr:spPr>
        <a:xfrm>
          <a:off x="18421427" y="183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橋梁・トンネル、学校施設、公営住宅であり、特に低くなっている施設は、公民館である。橋りょうについては長寿命化を順次実施し、学校施設については今後施設の統廃合を検討している状況である。また、本市は、公営住宅が多く、一人当たりの面積が類似団体平均を大きく上回っており、施設も非常に老朽化が進んでいることから、除却し整理を行っているところである。なお、公民館においては、老朽化した旧中央公民館を除却したことにより、有形固定資産減価償却率及び一人当たりの面積は減少している。今後は各施設の現況を把握し、長寿命化等に努め、施設の維持を行っていく。</a:t>
          </a: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80571</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69487</xdr:rowOff>
    </xdr:from>
    <xdr:to>
      <xdr:col>20</xdr:col>
      <xdr:colOff>38100</xdr:colOff>
      <xdr:row>37</xdr:row>
      <xdr:rowOff>171087</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120287</xdr:rowOff>
    </xdr:from>
    <xdr:to>
      <xdr:col>24</xdr:col>
      <xdr:colOff>63500</xdr:colOff>
      <xdr:row>37</xdr:row>
      <xdr:rowOff>152944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46393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36830</xdr:rowOff>
    </xdr:from>
    <xdr:to>
      <xdr:col>15</xdr:col>
      <xdr:colOff>101600</xdr:colOff>
      <xdr:row>37</xdr:row>
      <xdr:rowOff>138430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87630</xdr:rowOff>
    </xdr:from>
    <xdr:to>
      <xdr:col>19</xdr:col>
      <xdr:colOff>177800</xdr:colOff>
      <xdr:row>37</xdr:row>
      <xdr:rowOff>120287</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43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4173</xdr:rowOff>
    </xdr:from>
    <xdr:to>
      <xdr:col>10</xdr:col>
      <xdr:colOff>165100</xdr:colOff>
      <xdr:row>37</xdr:row>
      <xdr:rowOff>105773</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54973</xdr:rowOff>
    </xdr:from>
    <xdr:to>
      <xdr:col>15</xdr:col>
      <xdr:colOff>50800</xdr:colOff>
      <xdr:row>37</xdr:row>
      <xdr:rowOff>87630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39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142966</xdr:rowOff>
    </xdr:from>
    <xdr:to>
      <xdr:col>6</xdr:col>
      <xdr:colOff>38100</xdr:colOff>
      <xdr:row>37</xdr:row>
      <xdr:rowOff>73116</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22316</xdr:rowOff>
    </xdr:from>
    <xdr:to>
      <xdr:col>10</xdr:col>
      <xdr:colOff>114300</xdr:colOff>
      <xdr:row>37</xdr:row>
      <xdr:rowOff>54973</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3659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16164</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129557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64243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0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F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F00-000078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F00-00007A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F00-00007C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10426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105427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F00-000088000000}"/>
            </a:ext>
          </a:extLst>
        </xdr:cNvPr>
        <xdr:cNvSpPr txBox="1"/>
      </xdr:nvSpPr>
      <xdr:spPr>
        <a:xfrm>
          <a:off x="10515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101600</xdr:rowOff>
    </xdr:from>
    <xdr:to>
      <xdr:col>50</xdr:col>
      <xdr:colOff>165100</xdr:colOff>
      <xdr:row>38</xdr:row>
      <xdr:rowOff>31750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133350</xdr:rowOff>
    </xdr:from>
    <xdr:to>
      <xdr:col>55</xdr:col>
      <xdr:colOff>0</xdr:colOff>
      <xdr:row>37</xdr:row>
      <xdr:rowOff>152400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9639300" y="6477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152400</xdr:rowOff>
    </xdr:from>
    <xdr:to>
      <xdr:col>50</xdr:col>
      <xdr:colOff>114300</xdr:colOff>
      <xdr:row>38</xdr:row>
      <xdr:rowOff>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8750300" y="64960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130175</xdr:rowOff>
    </xdr:from>
    <xdr:to>
      <xdr:col>41</xdr:col>
      <xdr:colOff>101600</xdr:colOff>
      <xdr:row>38</xdr:row>
      <xdr:rowOff>60325</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7810500" y="647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9525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7861300" y="65151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149225</xdr:rowOff>
    </xdr:from>
    <xdr:to>
      <xdr:col>36</xdr:col>
      <xdr:colOff>165100</xdr:colOff>
      <xdr:row>38</xdr:row>
      <xdr:rowOff>79375</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921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9525</xdr:rowOff>
    </xdr:from>
    <xdr:to>
      <xdr:col>41</xdr:col>
      <xdr:colOff>50800</xdr:colOff>
      <xdr:row>38</xdr:row>
      <xdr:rowOff>28575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6972300" y="65246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a:extLst>
            <a:ext uri="{FF2B5EF4-FFF2-40B4-BE49-F238E27FC236}">
              <a16:creationId xmlns:a16="http://schemas.microsoft.com/office/drawing/2014/main" id="{00000000-0008-0000-0F00-000091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a:extLst>
            <a:ext uri="{FF2B5EF4-FFF2-40B4-BE49-F238E27FC236}">
              <a16:creationId xmlns:a16="http://schemas.microsoft.com/office/drawing/2014/main" id="{00000000-0008-0000-0F00-000092000000}"/>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a:extLst>
            <a:ext uri="{FF2B5EF4-FFF2-40B4-BE49-F238E27FC236}">
              <a16:creationId xmlns:a16="http://schemas.microsoft.com/office/drawing/2014/main" id="{00000000-0008-0000-0F00-000093000000}"/>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32402</xdr:rowOff>
    </xdr:from>
    <xdr:ext cx="469744" cy="259045"/>
    <xdr:sp macro="" textlink="">
      <xdr:nvSpPr>
        <xdr:cNvPr id="148" name="n_4aveValue【図書館】&#10;一人当たり面積">
          <a:extLst>
            <a:ext uri="{FF2B5EF4-FFF2-40B4-BE49-F238E27FC236}">
              <a16:creationId xmlns:a16="http://schemas.microsoft.com/office/drawing/2014/main" id="{00000000-0008-0000-0F00-000094000000}"/>
            </a:ext>
          </a:extLst>
        </xdr:cNvPr>
        <xdr:cNvSpPr txBox="1"/>
      </xdr:nvSpPr>
      <xdr:spPr>
        <a:xfrm>
          <a:off x="6737427" y="671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48277</xdr:rowOff>
    </xdr:from>
    <xdr:ext cx="469744" cy="259045"/>
    <xdr:sp macro="" textlink="">
      <xdr:nvSpPr>
        <xdr:cNvPr id="149" name="n_1mainValue【図書館】&#10;一人当たり面積">
          <a:extLst>
            <a:ext uri="{FF2B5EF4-FFF2-40B4-BE49-F238E27FC236}">
              <a16:creationId xmlns:a16="http://schemas.microsoft.com/office/drawing/2014/main" id="{00000000-0008-0000-0F00-000095000000}"/>
            </a:ext>
          </a:extLst>
        </xdr:cNvPr>
        <xdr:cNvSpPr txBox="1"/>
      </xdr:nvSpPr>
      <xdr:spPr>
        <a:xfrm>
          <a:off x="9391727" y="622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50" name="n_2mainValue【図書館】&#10;一人当たり面積">
          <a:extLst>
            <a:ext uri="{FF2B5EF4-FFF2-40B4-BE49-F238E27FC236}">
              <a16:creationId xmlns:a16="http://schemas.microsoft.com/office/drawing/2014/main" id="{00000000-0008-0000-0F00-000096000000}"/>
            </a:ext>
          </a:extLst>
        </xdr:cNvPr>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76852</xdr:rowOff>
    </xdr:from>
    <xdr:ext cx="469744" cy="259045"/>
    <xdr:sp macro="" textlink="">
      <xdr:nvSpPr>
        <xdr:cNvPr id="151" name="n_3mainValue【図書館】&#10;一人当たり面積">
          <a:extLst>
            <a:ext uri="{FF2B5EF4-FFF2-40B4-BE49-F238E27FC236}">
              <a16:creationId xmlns:a16="http://schemas.microsoft.com/office/drawing/2014/main" id="{00000000-0008-0000-0F00-000097000000}"/>
            </a:ext>
          </a:extLst>
        </xdr:cNvPr>
        <xdr:cNvSpPr txBox="1"/>
      </xdr:nvSpPr>
      <xdr:spPr>
        <a:xfrm>
          <a:off x="7626427" y="624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95902</xdr:rowOff>
    </xdr:from>
    <xdr:ext cx="469744" cy="259045"/>
    <xdr:sp macro="" textlink="">
      <xdr:nvSpPr>
        <xdr:cNvPr id="152" name="n_4mainValue【図書館】&#10;一人当たり面積">
          <a:extLst>
            <a:ext uri="{FF2B5EF4-FFF2-40B4-BE49-F238E27FC236}">
              <a16:creationId xmlns:a16="http://schemas.microsoft.com/office/drawing/2014/main" id="{00000000-0008-0000-0F00-000098000000}"/>
            </a:ext>
          </a:extLst>
        </xdr:cNvPr>
        <xdr:cNvSpPr txBox="1"/>
      </xdr:nvSpPr>
      <xdr:spPr>
        <a:xfrm>
          <a:off x="6737427" y="626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2" name="【福祉施設】&#10;有形固定資産減価償却率グラフ枠">
          <a:extLst>
            <a:ext uri="{FF2B5EF4-FFF2-40B4-BE49-F238E27FC236}">
              <a16:creationId xmlns:a16="http://schemas.microsoft.com/office/drawing/2014/main" id="{00000000-0008-0000-0F00-0000C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194" name="【福祉施設】&#10;有形固定資産減価償却率最小値テキスト">
          <a:extLst>
            <a:ext uri="{FF2B5EF4-FFF2-40B4-BE49-F238E27FC236}">
              <a16:creationId xmlns:a16="http://schemas.microsoft.com/office/drawing/2014/main" id="{00000000-0008-0000-0F00-0000C200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196" name="【福祉施設】&#10;有形固定資産減価償却率最大値テキスト">
          <a:extLst>
            <a:ext uri="{FF2B5EF4-FFF2-40B4-BE49-F238E27FC236}">
              <a16:creationId xmlns:a16="http://schemas.microsoft.com/office/drawing/2014/main" id="{00000000-0008-0000-0F00-0000C400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198" name="【福祉施設】&#10;有形固定資産減価償却率平均値テキスト">
          <a:extLst>
            <a:ext uri="{FF2B5EF4-FFF2-40B4-BE49-F238E27FC236}">
              <a16:creationId xmlns:a16="http://schemas.microsoft.com/office/drawing/2014/main" id="{00000000-0008-0000-0F00-0000C6000000}"/>
            </a:ext>
          </a:extLst>
        </xdr:cNvPr>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01" name="フローチャート: 判断 200">
          <a:extLst>
            <a:ext uri="{FF2B5EF4-FFF2-40B4-BE49-F238E27FC236}">
              <a16:creationId xmlns:a16="http://schemas.microsoft.com/office/drawing/2014/main" id="{00000000-0008-0000-0F00-0000C900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02" name="フローチャート: 判断 201">
          <a:extLst>
            <a:ext uri="{FF2B5EF4-FFF2-40B4-BE49-F238E27FC236}">
              <a16:creationId xmlns:a16="http://schemas.microsoft.com/office/drawing/2014/main" id="{00000000-0008-0000-0F00-0000CA00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45847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xdr:rowOff>
    </xdr:from>
    <xdr:ext cx="405111" cy="259045"/>
    <xdr:sp macro="" textlink="">
      <xdr:nvSpPr>
        <xdr:cNvPr id="210" name="【福祉施設】&#10;有形固定資産減価償却率該当値テキスト">
          <a:extLst>
            <a:ext uri="{FF2B5EF4-FFF2-40B4-BE49-F238E27FC236}">
              <a16:creationId xmlns:a16="http://schemas.microsoft.com/office/drawing/2014/main" id="{00000000-0008-0000-0F00-0000D2000000}"/>
            </a:ext>
          </a:extLst>
        </xdr:cNvPr>
        <xdr:cNvSpPr txBox="1"/>
      </xdr:nvSpPr>
      <xdr:spPr>
        <a:xfrm>
          <a:off x="4673600"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126364</xdr:rowOff>
    </xdr:from>
    <xdr:to>
      <xdr:col>20</xdr:col>
      <xdr:colOff>38100</xdr:colOff>
      <xdr:row>83</xdr:row>
      <xdr:rowOff>56514</xdr:rowOff>
    </xdr:to>
    <xdr:sp macro="" textlink="">
      <xdr:nvSpPr>
        <xdr:cNvPr id="211" name="楕円 210">
          <a:extLst>
            <a:ext uri="{FF2B5EF4-FFF2-40B4-BE49-F238E27FC236}">
              <a16:creationId xmlns:a16="http://schemas.microsoft.com/office/drawing/2014/main" id="{00000000-0008-0000-0F00-0000D3000000}"/>
            </a:ext>
          </a:extLst>
        </xdr:cNvPr>
        <xdr:cNvSpPr/>
      </xdr:nvSpPr>
      <xdr:spPr>
        <a:xfrm>
          <a:off x="3746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5714</xdr:rowOff>
    </xdr:from>
    <xdr:to>
      <xdr:col>24</xdr:col>
      <xdr:colOff>63500</xdr:colOff>
      <xdr:row>83</xdr:row>
      <xdr:rowOff>72389</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3797300" y="14236064"/>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52070</xdr:rowOff>
    </xdr:from>
    <xdr:to>
      <xdr:col>15</xdr:col>
      <xdr:colOff>101600</xdr:colOff>
      <xdr:row>83</xdr:row>
      <xdr:rowOff>153670</xdr:rowOff>
    </xdr:to>
    <xdr:sp macro="" textlink="">
      <xdr:nvSpPr>
        <xdr:cNvPr id="213" name="楕円 212">
          <a:extLst>
            <a:ext uri="{FF2B5EF4-FFF2-40B4-BE49-F238E27FC236}">
              <a16:creationId xmlns:a16="http://schemas.microsoft.com/office/drawing/2014/main" id="{00000000-0008-0000-0F00-0000D5000000}"/>
            </a:ext>
          </a:extLst>
        </xdr:cNvPr>
        <xdr:cNvSpPr/>
      </xdr:nvSpPr>
      <xdr:spPr>
        <a:xfrm>
          <a:off x="2857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5714</xdr:rowOff>
    </xdr:from>
    <xdr:to>
      <xdr:col>19</xdr:col>
      <xdr:colOff>177800</xdr:colOff>
      <xdr:row>83</xdr:row>
      <xdr:rowOff>102870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flipV="1">
          <a:off x="2908300" y="1423606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153036</xdr:rowOff>
    </xdr:from>
    <xdr:to>
      <xdr:col>10</xdr:col>
      <xdr:colOff>165100</xdr:colOff>
      <xdr:row>83</xdr:row>
      <xdr:rowOff>83186</xdr:rowOff>
    </xdr:to>
    <xdr:sp macro="" textlink="">
      <xdr:nvSpPr>
        <xdr:cNvPr id="215" name="楕円 214">
          <a:extLst>
            <a:ext uri="{FF2B5EF4-FFF2-40B4-BE49-F238E27FC236}">
              <a16:creationId xmlns:a16="http://schemas.microsoft.com/office/drawing/2014/main" id="{00000000-0008-0000-0F00-0000D7000000}"/>
            </a:ext>
          </a:extLst>
        </xdr:cNvPr>
        <xdr:cNvSpPr/>
      </xdr:nvSpPr>
      <xdr:spPr>
        <a:xfrm>
          <a:off x="1968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102870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2019300" y="1426273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92075</xdr:rowOff>
    </xdr:from>
    <xdr:to>
      <xdr:col>6</xdr:col>
      <xdr:colOff>38100</xdr:colOff>
      <xdr:row>83</xdr:row>
      <xdr:rowOff>22225</xdr:rowOff>
    </xdr:to>
    <xdr:sp macro="" textlink="">
      <xdr:nvSpPr>
        <xdr:cNvPr id="217" name="楕円 216">
          <a:extLst>
            <a:ext uri="{FF2B5EF4-FFF2-40B4-BE49-F238E27FC236}">
              <a16:creationId xmlns:a16="http://schemas.microsoft.com/office/drawing/2014/main" id="{00000000-0008-0000-0F00-0000D9000000}"/>
            </a:ext>
          </a:extLst>
        </xdr:cNvPr>
        <xdr:cNvSpPr/>
      </xdr:nvSpPr>
      <xdr:spPr>
        <a:xfrm>
          <a:off x="1079500" y="1415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142875</xdr:rowOff>
    </xdr:from>
    <xdr:to>
      <xdr:col>10</xdr:col>
      <xdr:colOff>114300</xdr:colOff>
      <xdr:row>83</xdr:row>
      <xdr:rowOff>32386</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130300" y="14201775"/>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19" name="n_1aveValue【福祉施設】&#10;有形固定資産減価償却率">
          <a:extLst>
            <a:ext uri="{FF2B5EF4-FFF2-40B4-BE49-F238E27FC236}">
              <a16:creationId xmlns:a16="http://schemas.microsoft.com/office/drawing/2014/main" id="{00000000-0008-0000-0F00-0000DB000000}"/>
            </a:ext>
          </a:extLst>
        </xdr:cNvPr>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20" name="n_2aveValue【福祉施設】&#10;有形固定資産減価償却率">
          <a:extLst>
            <a:ext uri="{FF2B5EF4-FFF2-40B4-BE49-F238E27FC236}">
              <a16:creationId xmlns:a16="http://schemas.microsoft.com/office/drawing/2014/main" id="{00000000-0008-0000-0F00-0000DC00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221" name="n_3aveValue【福祉施設】&#10;有形固定資産減価償却率">
          <a:extLst>
            <a:ext uri="{FF2B5EF4-FFF2-40B4-BE49-F238E27FC236}">
              <a16:creationId xmlns:a16="http://schemas.microsoft.com/office/drawing/2014/main" id="{00000000-0008-0000-0F00-0000DD00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222" name="n_4aveValue【福祉施設】&#10;有形固定資産減価償却率">
          <a:extLst>
            <a:ext uri="{FF2B5EF4-FFF2-40B4-BE49-F238E27FC236}">
              <a16:creationId xmlns:a16="http://schemas.microsoft.com/office/drawing/2014/main" id="{00000000-0008-0000-0F00-0000DE000000}"/>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47641</xdr:rowOff>
    </xdr:from>
    <xdr:ext cx="405111" cy="259045"/>
    <xdr:sp macro="" textlink="">
      <xdr:nvSpPr>
        <xdr:cNvPr id="223" name="n_1mainValue【福祉施設】&#10;有形固定資産減価償却率">
          <a:extLst>
            <a:ext uri="{FF2B5EF4-FFF2-40B4-BE49-F238E27FC236}">
              <a16:creationId xmlns:a16="http://schemas.microsoft.com/office/drawing/2014/main" id="{00000000-0008-0000-0F00-0000DF000000}"/>
            </a:ext>
          </a:extLst>
        </xdr:cNvPr>
        <xdr:cNvSpPr txBox="1"/>
      </xdr:nvSpPr>
      <xdr:spPr>
        <a:xfrm>
          <a:off x="35820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144797</xdr:rowOff>
    </xdr:from>
    <xdr:ext cx="405111" cy="259045"/>
    <xdr:sp macro="" textlink="">
      <xdr:nvSpPr>
        <xdr:cNvPr id="224" name="n_2mainValue【福祉施設】&#10;有形固定資産減価償却率">
          <a:extLst>
            <a:ext uri="{FF2B5EF4-FFF2-40B4-BE49-F238E27FC236}">
              <a16:creationId xmlns:a16="http://schemas.microsoft.com/office/drawing/2014/main" id="{00000000-0008-0000-0F00-0000E0000000}"/>
            </a:ext>
          </a:extLst>
        </xdr:cNvPr>
        <xdr:cNvSpPr txBox="1"/>
      </xdr:nvSpPr>
      <xdr:spPr>
        <a:xfrm>
          <a:off x="2705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74313</xdr:rowOff>
    </xdr:from>
    <xdr:ext cx="405111" cy="259045"/>
    <xdr:sp macro="" textlink="">
      <xdr:nvSpPr>
        <xdr:cNvPr id="225" name="n_3mainValue【福祉施設】&#10;有形固定資産減価償却率">
          <a:extLst>
            <a:ext uri="{FF2B5EF4-FFF2-40B4-BE49-F238E27FC236}">
              <a16:creationId xmlns:a16="http://schemas.microsoft.com/office/drawing/2014/main" id="{00000000-0008-0000-0F00-0000E1000000}"/>
            </a:ext>
          </a:extLst>
        </xdr:cNvPr>
        <xdr:cNvSpPr txBox="1"/>
      </xdr:nvSpPr>
      <xdr:spPr>
        <a:xfrm>
          <a:off x="1816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13352</xdr:rowOff>
    </xdr:from>
    <xdr:ext cx="405111" cy="259045"/>
    <xdr:sp macro="" textlink="">
      <xdr:nvSpPr>
        <xdr:cNvPr id="226" name="n_4mainValue【福祉施設】&#10;有形固定資産減価償却率">
          <a:extLst>
            <a:ext uri="{FF2B5EF4-FFF2-40B4-BE49-F238E27FC236}">
              <a16:creationId xmlns:a16="http://schemas.microsoft.com/office/drawing/2014/main" id="{00000000-0008-0000-0F00-0000E2000000}"/>
            </a:ext>
          </a:extLst>
        </xdr:cNvPr>
        <xdr:cNvSpPr txBox="1"/>
      </xdr:nvSpPr>
      <xdr:spPr>
        <a:xfrm>
          <a:off x="927744" y="1424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1" name="【福祉施設】&#10;一人当たり面積グラフ枠">
          <a:extLst>
            <a:ext uri="{FF2B5EF4-FFF2-40B4-BE49-F238E27FC236}">
              <a16:creationId xmlns:a16="http://schemas.microsoft.com/office/drawing/2014/main" id="{00000000-0008-0000-0F00-0000FB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53" name="【福祉施設】&#10;一人当たり面積最小値テキスト">
          <a:extLst>
            <a:ext uri="{FF2B5EF4-FFF2-40B4-BE49-F238E27FC236}">
              <a16:creationId xmlns:a16="http://schemas.microsoft.com/office/drawing/2014/main" id="{00000000-0008-0000-0F00-0000FD00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255" name="【福祉施設】&#10;一人当たり面積最大値テキスト">
          <a:extLst>
            <a:ext uri="{FF2B5EF4-FFF2-40B4-BE49-F238E27FC236}">
              <a16:creationId xmlns:a16="http://schemas.microsoft.com/office/drawing/2014/main" id="{00000000-0008-0000-0F00-0000FF00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257" name="【福祉施設】&#10;一人当たり面積平均値テキスト">
          <a:extLst>
            <a:ext uri="{FF2B5EF4-FFF2-40B4-BE49-F238E27FC236}">
              <a16:creationId xmlns:a16="http://schemas.microsoft.com/office/drawing/2014/main" id="{00000000-0008-0000-0F00-000001010000}"/>
            </a:ext>
          </a:extLst>
        </xdr:cNvPr>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18324</xdr:rowOff>
    </xdr:from>
    <xdr:to>
      <xdr:col>55</xdr:col>
      <xdr:colOff>50800</xdr:colOff>
      <xdr:row>85</xdr:row>
      <xdr:rowOff>119924</xdr:rowOff>
    </xdr:to>
    <xdr:sp macro="" textlink="">
      <xdr:nvSpPr>
        <xdr:cNvPr id="268" name="楕円 267">
          <a:extLst>
            <a:ext uri="{FF2B5EF4-FFF2-40B4-BE49-F238E27FC236}">
              <a16:creationId xmlns:a16="http://schemas.microsoft.com/office/drawing/2014/main" id="{00000000-0008-0000-0F00-00000C010000}"/>
            </a:ext>
          </a:extLst>
        </xdr:cNvPr>
        <xdr:cNvSpPr/>
      </xdr:nvSpPr>
      <xdr:spPr>
        <a:xfrm>
          <a:off x="104267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168201</xdr:rowOff>
    </xdr:from>
    <xdr:ext cx="469744" cy="259045"/>
    <xdr:sp macro="" textlink="">
      <xdr:nvSpPr>
        <xdr:cNvPr id="269" name="【福祉施設】&#10;一人当たり面積該当値テキスト">
          <a:extLst>
            <a:ext uri="{FF2B5EF4-FFF2-40B4-BE49-F238E27FC236}">
              <a16:creationId xmlns:a16="http://schemas.microsoft.com/office/drawing/2014/main" id="{00000000-0008-0000-0F00-00000D010000}"/>
            </a:ext>
          </a:extLst>
        </xdr:cNvPr>
        <xdr:cNvSpPr txBox="1"/>
      </xdr:nvSpPr>
      <xdr:spPr>
        <a:xfrm>
          <a:off x="1051560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24856</xdr:rowOff>
    </xdr:from>
    <xdr:to>
      <xdr:col>50</xdr:col>
      <xdr:colOff>165100</xdr:colOff>
      <xdr:row>85</xdr:row>
      <xdr:rowOff>126456</xdr:rowOff>
    </xdr:to>
    <xdr:sp macro="" textlink="">
      <xdr:nvSpPr>
        <xdr:cNvPr id="270" name="楕円 269">
          <a:extLst>
            <a:ext uri="{FF2B5EF4-FFF2-40B4-BE49-F238E27FC236}">
              <a16:creationId xmlns:a16="http://schemas.microsoft.com/office/drawing/2014/main" id="{00000000-0008-0000-0F00-00000E010000}"/>
            </a:ext>
          </a:extLst>
        </xdr:cNvPr>
        <xdr:cNvSpPr/>
      </xdr:nvSpPr>
      <xdr:spPr>
        <a:xfrm>
          <a:off x="9588500" y="145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69124</xdr:rowOff>
    </xdr:from>
    <xdr:to>
      <xdr:col>55</xdr:col>
      <xdr:colOff>0</xdr:colOff>
      <xdr:row>85</xdr:row>
      <xdr:rowOff>75656</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flipV="1">
          <a:off x="9639300" y="1464237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28121</xdr:rowOff>
    </xdr:from>
    <xdr:to>
      <xdr:col>46</xdr:col>
      <xdr:colOff>38100</xdr:colOff>
      <xdr:row>85</xdr:row>
      <xdr:rowOff>129721</xdr:rowOff>
    </xdr:to>
    <xdr:sp macro="" textlink="">
      <xdr:nvSpPr>
        <xdr:cNvPr id="272" name="楕円 271">
          <a:extLst>
            <a:ext uri="{FF2B5EF4-FFF2-40B4-BE49-F238E27FC236}">
              <a16:creationId xmlns:a16="http://schemas.microsoft.com/office/drawing/2014/main" id="{00000000-0008-0000-0F00-000010010000}"/>
            </a:ext>
          </a:extLst>
        </xdr:cNvPr>
        <xdr:cNvSpPr/>
      </xdr:nvSpPr>
      <xdr:spPr>
        <a:xfrm>
          <a:off x="86995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75656</xdr:rowOff>
    </xdr:from>
    <xdr:to>
      <xdr:col>50</xdr:col>
      <xdr:colOff>114300</xdr:colOff>
      <xdr:row>85</xdr:row>
      <xdr:rowOff>78921</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flipV="1">
          <a:off x="8750300" y="1464890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77107</xdr:rowOff>
    </xdr:from>
    <xdr:to>
      <xdr:col>41</xdr:col>
      <xdr:colOff>101600</xdr:colOff>
      <xdr:row>86</xdr:row>
      <xdr:rowOff>7257</xdr:rowOff>
    </xdr:to>
    <xdr:sp macro="" textlink="">
      <xdr:nvSpPr>
        <xdr:cNvPr id="274" name="楕円 273">
          <a:extLst>
            <a:ext uri="{FF2B5EF4-FFF2-40B4-BE49-F238E27FC236}">
              <a16:creationId xmlns:a16="http://schemas.microsoft.com/office/drawing/2014/main" id="{00000000-0008-0000-0F00-000012010000}"/>
            </a:ext>
          </a:extLst>
        </xdr:cNvPr>
        <xdr:cNvSpPr/>
      </xdr:nvSpPr>
      <xdr:spPr>
        <a:xfrm>
          <a:off x="7810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78921</xdr:rowOff>
    </xdr:from>
    <xdr:to>
      <xdr:col>45</xdr:col>
      <xdr:colOff>177800</xdr:colOff>
      <xdr:row>85</xdr:row>
      <xdr:rowOff>127907</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flipV="1">
          <a:off x="7861300" y="1465217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99968</xdr:rowOff>
    </xdr:from>
    <xdr:to>
      <xdr:col>36</xdr:col>
      <xdr:colOff>165100</xdr:colOff>
      <xdr:row>86</xdr:row>
      <xdr:rowOff>30118</xdr:rowOff>
    </xdr:to>
    <xdr:sp macro="" textlink="">
      <xdr:nvSpPr>
        <xdr:cNvPr id="276" name="楕円 275">
          <a:extLst>
            <a:ext uri="{FF2B5EF4-FFF2-40B4-BE49-F238E27FC236}">
              <a16:creationId xmlns:a16="http://schemas.microsoft.com/office/drawing/2014/main" id="{00000000-0008-0000-0F00-000014010000}"/>
            </a:ext>
          </a:extLst>
        </xdr:cNvPr>
        <xdr:cNvSpPr/>
      </xdr:nvSpPr>
      <xdr:spPr>
        <a:xfrm>
          <a:off x="6921500" y="1467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127907</xdr:rowOff>
    </xdr:from>
    <xdr:to>
      <xdr:col>41</xdr:col>
      <xdr:colOff>50800</xdr:colOff>
      <xdr:row>85</xdr:row>
      <xdr:rowOff>150768</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flipV="1">
          <a:off x="6972300" y="1470115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278" name="n_1aveValue【福祉施設】&#10;一人当たり面積">
          <a:extLst>
            <a:ext uri="{FF2B5EF4-FFF2-40B4-BE49-F238E27FC236}">
              <a16:creationId xmlns:a16="http://schemas.microsoft.com/office/drawing/2014/main" id="{00000000-0008-0000-0F00-000016010000}"/>
            </a:ext>
          </a:extLst>
        </xdr:cNvPr>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279" name="n_2aveValue【福祉施設】&#10;一人当たり面積">
          <a:extLst>
            <a:ext uri="{FF2B5EF4-FFF2-40B4-BE49-F238E27FC236}">
              <a16:creationId xmlns:a16="http://schemas.microsoft.com/office/drawing/2014/main" id="{00000000-0008-0000-0F00-000017010000}"/>
            </a:ext>
          </a:extLst>
        </xdr:cNvPr>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280" name="n_3aveValue【福祉施設】&#10;一人当たり面積">
          <a:extLst>
            <a:ext uri="{FF2B5EF4-FFF2-40B4-BE49-F238E27FC236}">
              <a16:creationId xmlns:a16="http://schemas.microsoft.com/office/drawing/2014/main" id="{00000000-0008-0000-0F00-000018010000}"/>
            </a:ext>
          </a:extLst>
        </xdr:cNvPr>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281" name="n_4aveValue【福祉施設】&#10;一人当たり面積">
          <a:extLst>
            <a:ext uri="{FF2B5EF4-FFF2-40B4-BE49-F238E27FC236}">
              <a16:creationId xmlns:a16="http://schemas.microsoft.com/office/drawing/2014/main" id="{00000000-0008-0000-0F00-000019010000}"/>
            </a:ext>
          </a:extLst>
        </xdr:cNvPr>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117583</xdr:rowOff>
    </xdr:from>
    <xdr:ext cx="469744" cy="259045"/>
    <xdr:sp macro="" textlink="">
      <xdr:nvSpPr>
        <xdr:cNvPr id="282" name="n_1mainValue【福祉施設】&#10;一人当たり面積">
          <a:extLst>
            <a:ext uri="{FF2B5EF4-FFF2-40B4-BE49-F238E27FC236}">
              <a16:creationId xmlns:a16="http://schemas.microsoft.com/office/drawing/2014/main" id="{00000000-0008-0000-0F00-00001A010000}"/>
            </a:ext>
          </a:extLst>
        </xdr:cNvPr>
        <xdr:cNvSpPr txBox="1"/>
      </xdr:nvSpPr>
      <xdr:spPr>
        <a:xfrm>
          <a:off x="9391727" y="1469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120848</xdr:rowOff>
    </xdr:from>
    <xdr:ext cx="469744" cy="259045"/>
    <xdr:sp macro="" textlink="">
      <xdr:nvSpPr>
        <xdr:cNvPr id="283" name="n_2mainValue【福祉施設】&#10;一人当たり面積">
          <a:extLst>
            <a:ext uri="{FF2B5EF4-FFF2-40B4-BE49-F238E27FC236}">
              <a16:creationId xmlns:a16="http://schemas.microsoft.com/office/drawing/2014/main" id="{00000000-0008-0000-0F00-00001B010000}"/>
            </a:ext>
          </a:extLst>
        </xdr:cNvPr>
        <xdr:cNvSpPr txBox="1"/>
      </xdr:nvSpPr>
      <xdr:spPr>
        <a:xfrm>
          <a:off x="85154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169834</xdr:rowOff>
    </xdr:from>
    <xdr:ext cx="469744" cy="259045"/>
    <xdr:sp macro="" textlink="">
      <xdr:nvSpPr>
        <xdr:cNvPr id="284" name="n_3mainValue【福祉施設】&#10;一人当たり面積">
          <a:extLst>
            <a:ext uri="{FF2B5EF4-FFF2-40B4-BE49-F238E27FC236}">
              <a16:creationId xmlns:a16="http://schemas.microsoft.com/office/drawing/2014/main" id="{00000000-0008-0000-0F00-00001C010000}"/>
            </a:ext>
          </a:extLst>
        </xdr:cNvPr>
        <xdr:cNvSpPr txBox="1"/>
      </xdr:nvSpPr>
      <xdr:spPr>
        <a:xfrm>
          <a:off x="7626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21245</xdr:rowOff>
    </xdr:from>
    <xdr:ext cx="469744" cy="259045"/>
    <xdr:sp macro="" textlink="">
      <xdr:nvSpPr>
        <xdr:cNvPr id="285" name="n_4mainValue【福祉施設】&#10;一人当たり面積">
          <a:extLst>
            <a:ext uri="{FF2B5EF4-FFF2-40B4-BE49-F238E27FC236}">
              <a16:creationId xmlns:a16="http://schemas.microsoft.com/office/drawing/2014/main" id="{00000000-0008-0000-0F00-00001D010000}"/>
            </a:ext>
          </a:extLst>
        </xdr:cNvPr>
        <xdr:cNvSpPr txBox="1"/>
      </xdr:nvSpPr>
      <xdr:spPr>
        <a:xfrm>
          <a:off x="6737427" y="1476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3" name="正方形/長方形 292">
          <a:extLst>
            <a:ext uri="{FF2B5EF4-FFF2-40B4-BE49-F238E27FC236}">
              <a16:creationId xmlns:a16="http://schemas.microsoft.com/office/drawing/2014/main" id="{00000000-0008-0000-0F00-00002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10" name="【市民会館】&#10;有形固定資産減価償却率グラフ枠">
          <a:extLst>
            <a:ext uri="{FF2B5EF4-FFF2-40B4-BE49-F238E27FC236}">
              <a16:creationId xmlns:a16="http://schemas.microsoft.com/office/drawing/2014/main" id="{00000000-0008-0000-0F00-00003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12" name="【市民会館】&#10;有形固定資産減価償却率最小値テキスト">
          <a:extLst>
            <a:ext uri="{FF2B5EF4-FFF2-40B4-BE49-F238E27FC236}">
              <a16:creationId xmlns:a16="http://schemas.microsoft.com/office/drawing/2014/main" id="{00000000-0008-0000-0F00-000038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4" name="【市民会館】&#10;有形固定資産減価償却率最大値テキスト">
          <a:extLst>
            <a:ext uri="{FF2B5EF4-FFF2-40B4-BE49-F238E27FC236}">
              <a16:creationId xmlns:a16="http://schemas.microsoft.com/office/drawing/2014/main" id="{00000000-0008-0000-0F00-00003A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316" name="【市民会館】&#10;有形固定資産減価償却率平均値テキスト">
          <a:extLst>
            <a:ext uri="{FF2B5EF4-FFF2-40B4-BE49-F238E27FC236}">
              <a16:creationId xmlns:a16="http://schemas.microsoft.com/office/drawing/2014/main" id="{00000000-0008-0000-0F00-00003C010000}"/>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321" name="フローチャート: 判断 320">
          <a:extLst>
            <a:ext uri="{FF2B5EF4-FFF2-40B4-BE49-F238E27FC236}">
              <a16:creationId xmlns:a16="http://schemas.microsoft.com/office/drawing/2014/main" id="{00000000-0008-0000-0F00-000041010000}"/>
            </a:ext>
          </a:extLst>
        </xdr:cNvPr>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48261</xdr:rowOff>
    </xdr:from>
    <xdr:to>
      <xdr:col>24</xdr:col>
      <xdr:colOff>114300</xdr:colOff>
      <xdr:row>104</xdr:row>
      <xdr:rowOff>149861</xdr:rowOff>
    </xdr:to>
    <xdr:sp macro="" textlink="">
      <xdr:nvSpPr>
        <xdr:cNvPr id="327" name="楕円 326">
          <a:extLst>
            <a:ext uri="{FF2B5EF4-FFF2-40B4-BE49-F238E27FC236}">
              <a16:creationId xmlns:a16="http://schemas.microsoft.com/office/drawing/2014/main" id="{00000000-0008-0000-0F00-000047010000}"/>
            </a:ext>
          </a:extLst>
        </xdr:cNvPr>
        <xdr:cNvSpPr/>
      </xdr:nvSpPr>
      <xdr:spPr>
        <a:xfrm>
          <a:off x="45847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71138</xdr:rowOff>
    </xdr:from>
    <xdr:ext cx="405111" cy="259045"/>
    <xdr:sp macro="" textlink="">
      <xdr:nvSpPr>
        <xdr:cNvPr id="328" name="【市民会館】&#10;有形固定資産減価償却率該当値テキスト">
          <a:extLst>
            <a:ext uri="{FF2B5EF4-FFF2-40B4-BE49-F238E27FC236}">
              <a16:creationId xmlns:a16="http://schemas.microsoft.com/office/drawing/2014/main" id="{00000000-0008-0000-0F00-000048010000}"/>
            </a:ext>
          </a:extLst>
        </xdr:cNvPr>
        <xdr:cNvSpPr txBox="1"/>
      </xdr:nvSpPr>
      <xdr:spPr>
        <a:xfrm>
          <a:off x="4673600" y="17730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329" name="楕円 328">
          <a:extLst>
            <a:ext uri="{FF2B5EF4-FFF2-40B4-BE49-F238E27FC236}">
              <a16:creationId xmlns:a16="http://schemas.microsoft.com/office/drawing/2014/main" id="{00000000-0008-0000-0F00-000049010000}"/>
            </a:ext>
          </a:extLst>
        </xdr:cNvPr>
        <xdr:cNvSpPr/>
      </xdr:nvSpPr>
      <xdr:spPr>
        <a:xfrm>
          <a:off x="3746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99061</xdr:rowOff>
    </xdr:to>
    <xdr:cxnSp macro="">
      <xdr:nvCxnSpPr>
        <xdr:cNvPr id="330" name="直線コネクタ 329">
          <a:extLst>
            <a:ext uri="{FF2B5EF4-FFF2-40B4-BE49-F238E27FC236}">
              <a16:creationId xmlns:a16="http://schemas.microsoft.com/office/drawing/2014/main" id="{00000000-0008-0000-0F00-00004A010000}"/>
            </a:ext>
          </a:extLst>
        </xdr:cNvPr>
        <xdr:cNvCxnSpPr/>
      </xdr:nvCxnSpPr>
      <xdr:spPr>
        <a:xfrm>
          <a:off x="3797300" y="178955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111942</xdr:rowOff>
    </xdr:from>
    <xdr:to>
      <xdr:col>15</xdr:col>
      <xdr:colOff>101600</xdr:colOff>
      <xdr:row>105</xdr:row>
      <xdr:rowOff>42092</xdr:rowOff>
    </xdr:to>
    <xdr:sp macro="" textlink="">
      <xdr:nvSpPr>
        <xdr:cNvPr id="331" name="楕円 330">
          <a:extLst>
            <a:ext uri="{FF2B5EF4-FFF2-40B4-BE49-F238E27FC236}">
              <a16:creationId xmlns:a16="http://schemas.microsoft.com/office/drawing/2014/main" id="{00000000-0008-0000-0F00-00004B010000}"/>
            </a:ext>
          </a:extLst>
        </xdr:cNvPr>
        <xdr:cNvSpPr/>
      </xdr:nvSpPr>
      <xdr:spPr>
        <a:xfrm>
          <a:off x="2857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162742</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flipV="1">
          <a:off x="2908300" y="1789557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85816</xdr:rowOff>
    </xdr:from>
    <xdr:to>
      <xdr:col>10</xdr:col>
      <xdr:colOff>165100</xdr:colOff>
      <xdr:row>105</xdr:row>
      <xdr:rowOff>15966</xdr:rowOff>
    </xdr:to>
    <xdr:sp macro="" textlink="">
      <xdr:nvSpPr>
        <xdr:cNvPr id="333" name="楕円 332">
          <a:extLst>
            <a:ext uri="{FF2B5EF4-FFF2-40B4-BE49-F238E27FC236}">
              <a16:creationId xmlns:a16="http://schemas.microsoft.com/office/drawing/2014/main" id="{00000000-0008-0000-0F00-00004D010000}"/>
            </a:ext>
          </a:extLst>
        </xdr:cNvPr>
        <xdr:cNvSpPr/>
      </xdr:nvSpPr>
      <xdr:spPr>
        <a:xfrm>
          <a:off x="1968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136616</xdr:rowOff>
    </xdr:from>
    <xdr:to>
      <xdr:col>15</xdr:col>
      <xdr:colOff>50800</xdr:colOff>
      <xdr:row>104</xdr:row>
      <xdr:rowOff>162742</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2019300" y="179674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53158</xdr:rowOff>
    </xdr:from>
    <xdr:to>
      <xdr:col>6</xdr:col>
      <xdr:colOff>38100</xdr:colOff>
      <xdr:row>104</xdr:row>
      <xdr:rowOff>154758</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079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103958</xdr:rowOff>
    </xdr:from>
    <xdr:to>
      <xdr:col>10</xdr:col>
      <xdr:colOff>114300</xdr:colOff>
      <xdr:row>104</xdr:row>
      <xdr:rowOff>136616</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1130300" y="1793475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337" name="n_1aveValue【市民会館】&#10;有形固定資産減価償却率">
          <a:extLst>
            <a:ext uri="{FF2B5EF4-FFF2-40B4-BE49-F238E27FC236}">
              <a16:creationId xmlns:a16="http://schemas.microsoft.com/office/drawing/2014/main" id="{00000000-0008-0000-0F00-000051010000}"/>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338" name="n_2aveValue【市民会館】&#10;有形固定資産減価償却率">
          <a:extLst>
            <a:ext uri="{FF2B5EF4-FFF2-40B4-BE49-F238E27FC236}">
              <a16:creationId xmlns:a16="http://schemas.microsoft.com/office/drawing/2014/main" id="{00000000-0008-0000-0F00-000052010000}"/>
            </a:ext>
          </a:extLst>
        </xdr:cNvPr>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339" name="n_3aveValue【市民会館】&#10;有形固定資産減価償却率">
          <a:extLst>
            <a:ext uri="{FF2B5EF4-FFF2-40B4-BE49-F238E27FC236}">
              <a16:creationId xmlns:a16="http://schemas.microsoft.com/office/drawing/2014/main" id="{00000000-0008-0000-0F00-000053010000}"/>
            </a:ext>
          </a:extLst>
        </xdr:cNvPr>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340" name="n_4aveValue【市民会館】&#10;有形固定資産減価償却率">
          <a:extLst>
            <a:ext uri="{FF2B5EF4-FFF2-40B4-BE49-F238E27FC236}">
              <a16:creationId xmlns:a16="http://schemas.microsoft.com/office/drawing/2014/main" id="{00000000-0008-0000-0F00-000054010000}"/>
            </a:ext>
          </a:extLst>
        </xdr:cNvPr>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341" name="n_1mainValue【市民会館】&#10;有形固定資産減価償却率">
          <a:extLst>
            <a:ext uri="{FF2B5EF4-FFF2-40B4-BE49-F238E27FC236}">
              <a16:creationId xmlns:a16="http://schemas.microsoft.com/office/drawing/2014/main" id="{00000000-0008-0000-0F00-000055010000}"/>
            </a:ext>
          </a:extLst>
        </xdr:cNvPr>
        <xdr:cNvSpPr txBox="1"/>
      </xdr:nvSpPr>
      <xdr:spPr>
        <a:xfrm>
          <a:off x="3582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342" name="n_2mainValue【市民会館】&#10;有形固定資産減価償却率">
          <a:extLst>
            <a:ext uri="{FF2B5EF4-FFF2-40B4-BE49-F238E27FC236}">
              <a16:creationId xmlns:a16="http://schemas.microsoft.com/office/drawing/2014/main" id="{00000000-0008-0000-0F00-000056010000}"/>
            </a:ext>
          </a:extLst>
        </xdr:cNvPr>
        <xdr:cNvSpPr txBox="1"/>
      </xdr:nvSpPr>
      <xdr:spPr>
        <a:xfrm>
          <a:off x="2705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7093</xdr:rowOff>
    </xdr:from>
    <xdr:ext cx="405111" cy="259045"/>
    <xdr:sp macro="" textlink="">
      <xdr:nvSpPr>
        <xdr:cNvPr id="343" name="n_3mainValue【市民会館】&#10;有形固定資産減価償却率">
          <a:extLst>
            <a:ext uri="{FF2B5EF4-FFF2-40B4-BE49-F238E27FC236}">
              <a16:creationId xmlns:a16="http://schemas.microsoft.com/office/drawing/2014/main" id="{00000000-0008-0000-0F00-000057010000}"/>
            </a:ext>
          </a:extLst>
        </xdr:cNvPr>
        <xdr:cNvSpPr txBox="1"/>
      </xdr:nvSpPr>
      <xdr:spPr>
        <a:xfrm>
          <a:off x="1816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145885</xdr:rowOff>
    </xdr:from>
    <xdr:ext cx="405111" cy="259045"/>
    <xdr:sp macro="" textlink="">
      <xdr:nvSpPr>
        <xdr:cNvPr id="344" name="n_4mainValue【市民会館】&#10;有形固定資産減価償却率">
          <a:extLst>
            <a:ext uri="{FF2B5EF4-FFF2-40B4-BE49-F238E27FC236}">
              <a16:creationId xmlns:a16="http://schemas.microsoft.com/office/drawing/2014/main" id="{00000000-0008-0000-0F00-000058010000}"/>
            </a:ext>
          </a:extLst>
        </xdr:cNvPr>
        <xdr:cNvSpPr txBox="1"/>
      </xdr:nvSpPr>
      <xdr:spPr>
        <a:xfrm>
          <a:off x="927744" y="17976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7" name="【市民会館】&#10;一人当たり面積グラフ枠">
          <a:extLst>
            <a:ext uri="{FF2B5EF4-FFF2-40B4-BE49-F238E27FC236}">
              <a16:creationId xmlns:a16="http://schemas.microsoft.com/office/drawing/2014/main" id="{00000000-0008-0000-0F00-00006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369" name="【市民会館】&#10;一人当たり面積最小値テキスト">
          <a:extLst>
            <a:ext uri="{FF2B5EF4-FFF2-40B4-BE49-F238E27FC236}">
              <a16:creationId xmlns:a16="http://schemas.microsoft.com/office/drawing/2014/main" id="{00000000-0008-0000-0F00-000071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371" name="【市民会館】&#10;一人当たり面積最大値テキスト">
          <a:extLst>
            <a:ext uri="{FF2B5EF4-FFF2-40B4-BE49-F238E27FC236}">
              <a16:creationId xmlns:a16="http://schemas.microsoft.com/office/drawing/2014/main" id="{00000000-0008-0000-0F00-000073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373" name="【市民会館】&#10;一人当たり面積平均値テキスト">
          <a:extLst>
            <a:ext uri="{FF2B5EF4-FFF2-40B4-BE49-F238E27FC236}">
              <a16:creationId xmlns:a16="http://schemas.microsoft.com/office/drawing/2014/main" id="{00000000-0008-0000-0F00-000075010000}"/>
            </a:ext>
          </a:extLst>
        </xdr:cNvPr>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63500</xdr:rowOff>
    </xdr:from>
    <xdr:to>
      <xdr:col>55</xdr:col>
      <xdr:colOff>50800</xdr:colOff>
      <xdr:row>107</xdr:row>
      <xdr:rowOff>165100</xdr:rowOff>
    </xdr:to>
    <xdr:sp macro="" textlink="">
      <xdr:nvSpPr>
        <xdr:cNvPr id="384" name="楕円 383">
          <a:extLst>
            <a:ext uri="{FF2B5EF4-FFF2-40B4-BE49-F238E27FC236}">
              <a16:creationId xmlns:a16="http://schemas.microsoft.com/office/drawing/2014/main" id="{00000000-0008-0000-0F00-000080010000}"/>
            </a:ext>
          </a:extLst>
        </xdr:cNvPr>
        <xdr:cNvSpPr/>
      </xdr:nvSpPr>
      <xdr:spPr>
        <a:xfrm>
          <a:off x="104267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41927</xdr:rowOff>
    </xdr:from>
    <xdr:ext cx="469744" cy="259045"/>
    <xdr:sp macro="" textlink="">
      <xdr:nvSpPr>
        <xdr:cNvPr id="385" name="【市民会館】&#10;一人当たり面積該当値テキスト">
          <a:extLst>
            <a:ext uri="{FF2B5EF4-FFF2-40B4-BE49-F238E27FC236}">
              <a16:creationId xmlns:a16="http://schemas.microsoft.com/office/drawing/2014/main" id="{00000000-0008-0000-0F00-000081010000}"/>
            </a:ext>
          </a:extLst>
        </xdr:cNvPr>
        <xdr:cNvSpPr txBox="1"/>
      </xdr:nvSpPr>
      <xdr:spPr>
        <a:xfrm>
          <a:off x="10515600" y="183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67311</xdr:rowOff>
    </xdr:from>
    <xdr:to>
      <xdr:col>50</xdr:col>
      <xdr:colOff>165100</xdr:colOff>
      <xdr:row>107</xdr:row>
      <xdr:rowOff>168911</xdr:rowOff>
    </xdr:to>
    <xdr:sp macro="" textlink="">
      <xdr:nvSpPr>
        <xdr:cNvPr id="386" name="楕円 385">
          <a:extLst>
            <a:ext uri="{FF2B5EF4-FFF2-40B4-BE49-F238E27FC236}">
              <a16:creationId xmlns:a16="http://schemas.microsoft.com/office/drawing/2014/main" id="{00000000-0008-0000-0F00-000082010000}"/>
            </a:ext>
          </a:extLst>
        </xdr:cNvPr>
        <xdr:cNvSpPr/>
      </xdr:nvSpPr>
      <xdr:spPr>
        <a:xfrm>
          <a:off x="9588500" y="1841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114300</xdr:rowOff>
    </xdr:from>
    <xdr:to>
      <xdr:col>55</xdr:col>
      <xdr:colOff>0</xdr:colOff>
      <xdr:row>107</xdr:row>
      <xdr:rowOff>118111</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flipV="1">
          <a:off x="9639300" y="184594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166370</xdr:rowOff>
    </xdr:from>
    <xdr:to>
      <xdr:col>46</xdr:col>
      <xdr:colOff>38100</xdr:colOff>
      <xdr:row>105</xdr:row>
      <xdr:rowOff>96520</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8699500" y="1799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45720</xdr:rowOff>
    </xdr:from>
    <xdr:to>
      <xdr:col>50</xdr:col>
      <xdr:colOff>114300</xdr:colOff>
      <xdr:row>107</xdr:row>
      <xdr:rowOff>118111</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8750300" y="18047970"/>
          <a:ext cx="889000" cy="41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6350</xdr:rowOff>
    </xdr:from>
    <xdr:to>
      <xdr:col>41</xdr:col>
      <xdr:colOff>101600</xdr:colOff>
      <xdr:row>105</xdr:row>
      <xdr:rowOff>107950</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7810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45720</xdr:rowOff>
    </xdr:from>
    <xdr:to>
      <xdr:col>45</xdr:col>
      <xdr:colOff>177800</xdr:colOff>
      <xdr:row>105</xdr:row>
      <xdr:rowOff>57150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7861300" y="18047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17780</xdr:rowOff>
    </xdr:from>
    <xdr:to>
      <xdr:col>36</xdr:col>
      <xdr:colOff>165100</xdr:colOff>
      <xdr:row>105</xdr:row>
      <xdr:rowOff>119380</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6921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57150</xdr:rowOff>
    </xdr:from>
    <xdr:to>
      <xdr:col>41</xdr:col>
      <xdr:colOff>50800</xdr:colOff>
      <xdr:row>105</xdr:row>
      <xdr:rowOff>68580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6972300" y="18059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394" name="n_1aveValue【市民会館】&#10;一人当たり面積">
          <a:extLst>
            <a:ext uri="{FF2B5EF4-FFF2-40B4-BE49-F238E27FC236}">
              <a16:creationId xmlns:a16="http://schemas.microsoft.com/office/drawing/2014/main" id="{00000000-0008-0000-0F00-00008A010000}"/>
            </a:ext>
          </a:extLst>
        </xdr:cNvPr>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395" name="n_2aveValue【市民会館】&#10;一人当たり面積">
          <a:extLst>
            <a:ext uri="{FF2B5EF4-FFF2-40B4-BE49-F238E27FC236}">
              <a16:creationId xmlns:a16="http://schemas.microsoft.com/office/drawing/2014/main" id="{00000000-0008-0000-0F00-00008B010000}"/>
            </a:ext>
          </a:extLst>
        </xdr:cNvPr>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396" name="n_3aveValue【市民会館】&#10;一人当たり面積">
          <a:extLst>
            <a:ext uri="{FF2B5EF4-FFF2-40B4-BE49-F238E27FC236}">
              <a16:creationId xmlns:a16="http://schemas.microsoft.com/office/drawing/2014/main" id="{00000000-0008-0000-0F00-00008C010000}"/>
            </a:ext>
          </a:extLst>
        </xdr:cNvPr>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15257</xdr:rowOff>
    </xdr:from>
    <xdr:ext cx="469744" cy="259045"/>
    <xdr:sp macro="" textlink="">
      <xdr:nvSpPr>
        <xdr:cNvPr id="397" name="n_4aveValue【市民会館】&#10;一人当たり面積">
          <a:extLst>
            <a:ext uri="{FF2B5EF4-FFF2-40B4-BE49-F238E27FC236}">
              <a16:creationId xmlns:a16="http://schemas.microsoft.com/office/drawing/2014/main" id="{00000000-0008-0000-0F00-00008D010000}"/>
            </a:ext>
          </a:extLst>
        </xdr:cNvPr>
        <xdr:cNvSpPr txBox="1"/>
      </xdr:nvSpPr>
      <xdr:spPr>
        <a:xfrm>
          <a:off x="6737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160038</xdr:rowOff>
    </xdr:from>
    <xdr:ext cx="469744" cy="259045"/>
    <xdr:sp macro="" textlink="">
      <xdr:nvSpPr>
        <xdr:cNvPr id="398" name="n_1mainValue【市民会館】&#10;一人当たり面積">
          <a:extLst>
            <a:ext uri="{FF2B5EF4-FFF2-40B4-BE49-F238E27FC236}">
              <a16:creationId xmlns:a16="http://schemas.microsoft.com/office/drawing/2014/main" id="{00000000-0008-0000-0F00-00008E010000}"/>
            </a:ext>
          </a:extLst>
        </xdr:cNvPr>
        <xdr:cNvSpPr txBox="1"/>
      </xdr:nvSpPr>
      <xdr:spPr>
        <a:xfrm>
          <a:off x="9391727"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87647</xdr:rowOff>
    </xdr:from>
    <xdr:ext cx="469744" cy="259045"/>
    <xdr:sp macro="" textlink="">
      <xdr:nvSpPr>
        <xdr:cNvPr id="399" name="n_2mainValue【市民会館】&#10;一人当たり面積">
          <a:extLst>
            <a:ext uri="{FF2B5EF4-FFF2-40B4-BE49-F238E27FC236}">
              <a16:creationId xmlns:a16="http://schemas.microsoft.com/office/drawing/2014/main" id="{00000000-0008-0000-0F00-00008F010000}"/>
            </a:ext>
          </a:extLst>
        </xdr:cNvPr>
        <xdr:cNvSpPr txBox="1"/>
      </xdr:nvSpPr>
      <xdr:spPr>
        <a:xfrm>
          <a:off x="8515427"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99077</xdr:rowOff>
    </xdr:from>
    <xdr:ext cx="469744" cy="259045"/>
    <xdr:sp macro="" textlink="">
      <xdr:nvSpPr>
        <xdr:cNvPr id="400" name="n_3mainValue【市民会館】&#10;一人当たり面積">
          <a:extLst>
            <a:ext uri="{FF2B5EF4-FFF2-40B4-BE49-F238E27FC236}">
              <a16:creationId xmlns:a16="http://schemas.microsoft.com/office/drawing/2014/main" id="{00000000-0008-0000-0F00-000090010000}"/>
            </a:ext>
          </a:extLst>
        </xdr:cNvPr>
        <xdr:cNvSpPr txBox="1"/>
      </xdr:nvSpPr>
      <xdr:spPr>
        <a:xfrm>
          <a:off x="7626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135907</xdr:rowOff>
    </xdr:from>
    <xdr:ext cx="469744" cy="259045"/>
    <xdr:sp macro="" textlink="">
      <xdr:nvSpPr>
        <xdr:cNvPr id="401" name="n_4mainValue【市民会館】&#10;一人当たり面積">
          <a:extLst>
            <a:ext uri="{FF2B5EF4-FFF2-40B4-BE49-F238E27FC236}">
              <a16:creationId xmlns:a16="http://schemas.microsoft.com/office/drawing/2014/main" id="{00000000-0008-0000-0F00-000091010000}"/>
            </a:ext>
          </a:extLst>
        </xdr:cNvPr>
        <xdr:cNvSpPr txBox="1"/>
      </xdr:nvSpPr>
      <xdr:spPr>
        <a:xfrm>
          <a:off x="6737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00000000-0008-0000-0F00-0000A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89263</xdr:rowOff>
    </xdr:from>
    <xdr:to>
      <xdr:col>85</xdr:col>
      <xdr:colOff>126364</xdr:colOff>
      <xdr:row>41</xdr:row>
      <xdr:rowOff>159476</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flipV="1">
          <a:off x="16318864" y="5918563"/>
          <a:ext cx="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163303</xdr:rowOff>
    </xdr:from>
    <xdr:ext cx="405111" cy="259045"/>
    <xdr:sp macro="" textlink="">
      <xdr:nvSpPr>
        <xdr:cNvPr id="428" name="【一般廃棄物処理施設】&#10;有形固定資産減価償却率最小値テキスト">
          <a:extLst>
            <a:ext uri="{FF2B5EF4-FFF2-40B4-BE49-F238E27FC236}">
              <a16:creationId xmlns:a16="http://schemas.microsoft.com/office/drawing/2014/main" id="{00000000-0008-0000-0F00-0000AC010000}"/>
            </a:ext>
          </a:extLst>
        </xdr:cNvPr>
        <xdr:cNvSpPr txBox="1"/>
      </xdr:nvSpPr>
      <xdr:spPr>
        <a:xfrm>
          <a:off x="16357600" y="719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159476</xdr:rowOff>
    </xdr:from>
    <xdr:to>
      <xdr:col>86</xdr:col>
      <xdr:colOff>25400</xdr:colOff>
      <xdr:row>41</xdr:row>
      <xdr:rowOff>159476</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16230600" y="718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35940</xdr:rowOff>
    </xdr:from>
    <xdr:ext cx="405111" cy="259045"/>
    <xdr:sp macro="" textlink="">
      <xdr:nvSpPr>
        <xdr:cNvPr id="430" name="【一般廃棄物処理施設】&#10;有形固定資産減価償却率最大値テキスト">
          <a:extLst>
            <a:ext uri="{FF2B5EF4-FFF2-40B4-BE49-F238E27FC236}">
              <a16:creationId xmlns:a16="http://schemas.microsoft.com/office/drawing/2014/main" id="{00000000-0008-0000-0F00-0000AE010000}"/>
            </a:ext>
          </a:extLst>
        </xdr:cNvPr>
        <xdr:cNvSpPr txBox="1"/>
      </xdr:nvSpPr>
      <xdr:spPr>
        <a:xfrm>
          <a:off x="16357600" y="56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89263</xdr:rowOff>
    </xdr:from>
    <xdr:to>
      <xdr:col>86</xdr:col>
      <xdr:colOff>25400</xdr:colOff>
      <xdr:row>34</xdr:row>
      <xdr:rowOff>89263</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6230600" y="5918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126292</xdr:rowOff>
    </xdr:from>
    <xdr:ext cx="405111" cy="259045"/>
    <xdr:sp macro="" textlink="">
      <xdr:nvSpPr>
        <xdr:cNvPr id="432" name="【一般廃棄物処理施設】&#10;有形固定資産減価償却率平均値テキスト">
          <a:extLst>
            <a:ext uri="{FF2B5EF4-FFF2-40B4-BE49-F238E27FC236}">
              <a16:creationId xmlns:a16="http://schemas.microsoft.com/office/drawing/2014/main" id="{00000000-0008-0000-0F00-0000B0010000}"/>
            </a:ext>
          </a:extLst>
        </xdr:cNvPr>
        <xdr:cNvSpPr txBox="1"/>
      </xdr:nvSpPr>
      <xdr:spPr>
        <a:xfrm>
          <a:off x="16357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142966</xdr:rowOff>
    </xdr:from>
    <xdr:to>
      <xdr:col>81</xdr:col>
      <xdr:colOff>101600</xdr:colOff>
      <xdr:row>38</xdr:row>
      <xdr:rowOff>73116</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5430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77651</xdr:rowOff>
    </xdr:from>
    <xdr:to>
      <xdr:col>72</xdr:col>
      <xdr:colOff>38100</xdr:colOff>
      <xdr:row>38</xdr:row>
      <xdr:rowOff>7801</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3652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142966</xdr:rowOff>
    </xdr:from>
    <xdr:to>
      <xdr:col>67</xdr:col>
      <xdr:colOff>101600</xdr:colOff>
      <xdr:row>38</xdr:row>
      <xdr:rowOff>73116</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2763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9072</xdr:rowOff>
    </xdr:from>
    <xdr:to>
      <xdr:col>85</xdr:col>
      <xdr:colOff>177800</xdr:colOff>
      <xdr:row>35</xdr:row>
      <xdr:rowOff>110672</xdr:rowOff>
    </xdr:to>
    <xdr:sp macro="" textlink="">
      <xdr:nvSpPr>
        <xdr:cNvPr id="443" name="楕円 442">
          <a:extLst>
            <a:ext uri="{FF2B5EF4-FFF2-40B4-BE49-F238E27FC236}">
              <a16:creationId xmlns:a16="http://schemas.microsoft.com/office/drawing/2014/main" id="{00000000-0008-0000-0F00-0000BB010000}"/>
            </a:ext>
          </a:extLst>
        </xdr:cNvPr>
        <xdr:cNvSpPr/>
      </xdr:nvSpPr>
      <xdr:spPr>
        <a:xfrm>
          <a:off x="16268700" y="6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31949</xdr:rowOff>
    </xdr:from>
    <xdr:ext cx="405111" cy="259045"/>
    <xdr:sp macro="" textlink="">
      <xdr:nvSpPr>
        <xdr:cNvPr id="444" name="【一般廃棄物処理施設】&#10;有形固定資産減価償却率該当値テキスト">
          <a:extLst>
            <a:ext uri="{FF2B5EF4-FFF2-40B4-BE49-F238E27FC236}">
              <a16:creationId xmlns:a16="http://schemas.microsoft.com/office/drawing/2014/main" id="{00000000-0008-0000-0F00-0000BC010000}"/>
            </a:ext>
          </a:extLst>
        </xdr:cNvPr>
        <xdr:cNvSpPr txBox="1"/>
      </xdr:nvSpPr>
      <xdr:spPr>
        <a:xfrm>
          <a:off x="16357600" y="586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108676</xdr:rowOff>
    </xdr:from>
    <xdr:to>
      <xdr:col>81</xdr:col>
      <xdr:colOff>101600</xdr:colOff>
      <xdr:row>35</xdr:row>
      <xdr:rowOff>38826</xdr:rowOff>
    </xdr:to>
    <xdr:sp macro="" textlink="">
      <xdr:nvSpPr>
        <xdr:cNvPr id="445" name="楕円 444">
          <a:extLst>
            <a:ext uri="{FF2B5EF4-FFF2-40B4-BE49-F238E27FC236}">
              <a16:creationId xmlns:a16="http://schemas.microsoft.com/office/drawing/2014/main" id="{00000000-0008-0000-0F00-0000BD010000}"/>
            </a:ext>
          </a:extLst>
        </xdr:cNvPr>
        <xdr:cNvSpPr/>
      </xdr:nvSpPr>
      <xdr:spPr>
        <a:xfrm>
          <a:off x="15430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159476</xdr:rowOff>
    </xdr:from>
    <xdr:to>
      <xdr:col>85</xdr:col>
      <xdr:colOff>127000</xdr:colOff>
      <xdr:row>35</xdr:row>
      <xdr:rowOff>59872</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15481300" y="598877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35197</xdr:rowOff>
    </xdr:from>
    <xdr:to>
      <xdr:col>76</xdr:col>
      <xdr:colOff>165100</xdr:colOff>
      <xdr:row>34</xdr:row>
      <xdr:rowOff>136797</xdr:rowOff>
    </xdr:to>
    <xdr:sp macro="" textlink="">
      <xdr:nvSpPr>
        <xdr:cNvPr id="447" name="楕円 446">
          <a:extLst>
            <a:ext uri="{FF2B5EF4-FFF2-40B4-BE49-F238E27FC236}">
              <a16:creationId xmlns:a16="http://schemas.microsoft.com/office/drawing/2014/main" id="{00000000-0008-0000-0F00-0000BF010000}"/>
            </a:ext>
          </a:extLst>
        </xdr:cNvPr>
        <xdr:cNvSpPr/>
      </xdr:nvSpPr>
      <xdr:spPr>
        <a:xfrm>
          <a:off x="14541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85997</xdr:rowOff>
    </xdr:from>
    <xdr:to>
      <xdr:col>81</xdr:col>
      <xdr:colOff>50800</xdr:colOff>
      <xdr:row>34</xdr:row>
      <xdr:rowOff>159476</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14592300" y="591529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76019</xdr:rowOff>
    </xdr:from>
    <xdr:to>
      <xdr:col>72</xdr:col>
      <xdr:colOff>38100</xdr:colOff>
      <xdr:row>34</xdr:row>
      <xdr:rowOff>6169</xdr:rowOff>
    </xdr:to>
    <xdr:sp macro="" textlink="">
      <xdr:nvSpPr>
        <xdr:cNvPr id="449" name="楕円 448">
          <a:extLst>
            <a:ext uri="{FF2B5EF4-FFF2-40B4-BE49-F238E27FC236}">
              <a16:creationId xmlns:a16="http://schemas.microsoft.com/office/drawing/2014/main" id="{00000000-0008-0000-0F00-0000C1010000}"/>
            </a:ext>
          </a:extLst>
        </xdr:cNvPr>
        <xdr:cNvSpPr/>
      </xdr:nvSpPr>
      <xdr:spPr>
        <a:xfrm>
          <a:off x="13652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126819</xdr:rowOff>
    </xdr:from>
    <xdr:to>
      <xdr:col>76</xdr:col>
      <xdr:colOff>114300</xdr:colOff>
      <xdr:row>34</xdr:row>
      <xdr:rowOff>85997</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13703300" y="578466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27033</xdr:rowOff>
    </xdr:from>
    <xdr:to>
      <xdr:col>67</xdr:col>
      <xdr:colOff>101600</xdr:colOff>
      <xdr:row>33</xdr:row>
      <xdr:rowOff>128633</xdr:rowOff>
    </xdr:to>
    <xdr:sp macro="" textlink="">
      <xdr:nvSpPr>
        <xdr:cNvPr id="451" name="楕円 450">
          <a:extLst>
            <a:ext uri="{FF2B5EF4-FFF2-40B4-BE49-F238E27FC236}">
              <a16:creationId xmlns:a16="http://schemas.microsoft.com/office/drawing/2014/main" id="{00000000-0008-0000-0F00-0000C3010000}"/>
            </a:ext>
          </a:extLst>
        </xdr:cNvPr>
        <xdr:cNvSpPr/>
      </xdr:nvSpPr>
      <xdr:spPr>
        <a:xfrm>
          <a:off x="12763500" y="568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77833</xdr:rowOff>
    </xdr:from>
    <xdr:to>
      <xdr:col>71</xdr:col>
      <xdr:colOff>177800</xdr:colOff>
      <xdr:row>33</xdr:row>
      <xdr:rowOff>126819</xdr:rowOff>
    </xdr:to>
    <xdr:cxnSp macro="">
      <xdr:nvCxnSpPr>
        <xdr:cNvPr id="452" name="直線コネクタ 451">
          <a:extLst>
            <a:ext uri="{FF2B5EF4-FFF2-40B4-BE49-F238E27FC236}">
              <a16:creationId xmlns:a16="http://schemas.microsoft.com/office/drawing/2014/main" id="{00000000-0008-0000-0F00-0000C4010000}"/>
            </a:ext>
          </a:extLst>
        </xdr:cNvPr>
        <xdr:cNvCxnSpPr/>
      </xdr:nvCxnSpPr>
      <xdr:spPr>
        <a:xfrm>
          <a:off x="12814300" y="573568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64243</xdr:rowOff>
    </xdr:from>
    <xdr:ext cx="405111" cy="259045"/>
    <xdr:sp macro="" textlink="">
      <xdr:nvSpPr>
        <xdr:cNvPr id="453" name="n_1aveValue【一般廃棄物処理施設】&#10;有形固定資産減価償却率">
          <a:extLst>
            <a:ext uri="{FF2B5EF4-FFF2-40B4-BE49-F238E27FC236}">
              <a16:creationId xmlns:a16="http://schemas.microsoft.com/office/drawing/2014/main" id="{00000000-0008-0000-0F00-0000C5010000}"/>
            </a:ext>
          </a:extLst>
        </xdr:cNvPr>
        <xdr:cNvSpPr txBox="1"/>
      </xdr:nvSpPr>
      <xdr:spPr>
        <a:xfrm>
          <a:off x="152660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59344</xdr:rowOff>
    </xdr:from>
    <xdr:ext cx="405111" cy="259045"/>
    <xdr:sp macro="" textlink="">
      <xdr:nvSpPr>
        <xdr:cNvPr id="454" name="n_2ave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4389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170378</xdr:rowOff>
    </xdr:from>
    <xdr:ext cx="405111" cy="259045"/>
    <xdr:sp macro="" textlink="">
      <xdr:nvSpPr>
        <xdr:cNvPr id="455" name="n_3ave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3500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64243</xdr:rowOff>
    </xdr:from>
    <xdr:ext cx="405111" cy="259045"/>
    <xdr:sp macro="" textlink="">
      <xdr:nvSpPr>
        <xdr:cNvPr id="456" name="n_4ave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2611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55353</xdr:rowOff>
    </xdr:from>
    <xdr:ext cx="405111" cy="259045"/>
    <xdr:sp macro="" textlink="">
      <xdr:nvSpPr>
        <xdr:cNvPr id="457" name="n_1mainValue【一般廃棄物処理施設】&#10;有形固定資産減価償却率">
          <a:extLst>
            <a:ext uri="{FF2B5EF4-FFF2-40B4-BE49-F238E27FC236}">
              <a16:creationId xmlns:a16="http://schemas.microsoft.com/office/drawing/2014/main" id="{00000000-0008-0000-0F00-0000C9010000}"/>
            </a:ext>
          </a:extLst>
        </xdr:cNvPr>
        <xdr:cNvSpPr txBox="1"/>
      </xdr:nvSpPr>
      <xdr:spPr>
        <a:xfrm>
          <a:off x="152660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153324</xdr:rowOff>
    </xdr:from>
    <xdr:ext cx="405111" cy="259045"/>
    <xdr:sp macro="" textlink="">
      <xdr:nvSpPr>
        <xdr:cNvPr id="458" name="n_2mainValue【一般廃棄物処理施設】&#10;有形固定資産減価償却率">
          <a:extLst>
            <a:ext uri="{FF2B5EF4-FFF2-40B4-BE49-F238E27FC236}">
              <a16:creationId xmlns:a16="http://schemas.microsoft.com/office/drawing/2014/main" id="{00000000-0008-0000-0F00-0000CA010000}"/>
            </a:ext>
          </a:extLst>
        </xdr:cNvPr>
        <xdr:cNvSpPr txBox="1"/>
      </xdr:nvSpPr>
      <xdr:spPr>
        <a:xfrm>
          <a:off x="14389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22696</xdr:rowOff>
    </xdr:from>
    <xdr:ext cx="340478" cy="259045"/>
    <xdr:sp macro="" textlink="">
      <xdr:nvSpPr>
        <xdr:cNvPr id="459" name="n_3mainValue【一般廃棄物処理施設】&#10;有形固定資産減価償却率">
          <a:extLst>
            <a:ext uri="{FF2B5EF4-FFF2-40B4-BE49-F238E27FC236}">
              <a16:creationId xmlns:a16="http://schemas.microsoft.com/office/drawing/2014/main" id="{00000000-0008-0000-0F00-0000CB010000}"/>
            </a:ext>
          </a:extLst>
        </xdr:cNvPr>
        <xdr:cNvSpPr txBox="1"/>
      </xdr:nvSpPr>
      <xdr:spPr>
        <a:xfrm>
          <a:off x="13533061" y="550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145160</xdr:rowOff>
    </xdr:from>
    <xdr:ext cx="340478" cy="259045"/>
    <xdr:sp macro="" textlink="">
      <xdr:nvSpPr>
        <xdr:cNvPr id="460" name="n_4mainValue【一般廃棄物処理施設】&#10;有形固定資産減価償却率">
          <a:extLst>
            <a:ext uri="{FF2B5EF4-FFF2-40B4-BE49-F238E27FC236}">
              <a16:creationId xmlns:a16="http://schemas.microsoft.com/office/drawing/2014/main" id="{00000000-0008-0000-0F00-0000CC010000}"/>
            </a:ext>
          </a:extLst>
        </xdr:cNvPr>
        <xdr:cNvSpPr txBox="1"/>
      </xdr:nvSpPr>
      <xdr:spPr>
        <a:xfrm>
          <a:off x="12644061" y="54601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5" name="【一般廃棄物処理施設】&#10;一人当たり有形固定資産（償却資産）額グラフ枠">
          <a:extLst>
            <a:ext uri="{FF2B5EF4-FFF2-40B4-BE49-F238E27FC236}">
              <a16:creationId xmlns:a16="http://schemas.microsoft.com/office/drawing/2014/main" id="{00000000-0008-0000-0F00-0000E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487" name="【一般廃棄物処理施設】&#10;一人当たり有形固定資産（償却資産）額最小値テキスト">
          <a:extLst>
            <a:ext uri="{FF2B5EF4-FFF2-40B4-BE49-F238E27FC236}">
              <a16:creationId xmlns:a16="http://schemas.microsoft.com/office/drawing/2014/main" id="{00000000-0008-0000-0F00-0000E701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489" name="【一般廃棄物処理施設】&#10;一人当たり有形固定資産（償却資産）額最大値テキスト">
          <a:extLst>
            <a:ext uri="{FF2B5EF4-FFF2-40B4-BE49-F238E27FC236}">
              <a16:creationId xmlns:a16="http://schemas.microsoft.com/office/drawing/2014/main" id="{00000000-0008-0000-0F00-0000E901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491" name="【一般廃棄物処理施設】&#10;一人当たり有形固定資産（償却資産）額平均値テキスト">
          <a:extLst>
            <a:ext uri="{FF2B5EF4-FFF2-40B4-BE49-F238E27FC236}">
              <a16:creationId xmlns:a16="http://schemas.microsoft.com/office/drawing/2014/main" id="{00000000-0008-0000-0F00-0000EB010000}"/>
            </a:ext>
          </a:extLst>
        </xdr:cNvPr>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12324</xdr:rowOff>
    </xdr:from>
    <xdr:to>
      <xdr:col>116</xdr:col>
      <xdr:colOff>114300</xdr:colOff>
      <xdr:row>42</xdr:row>
      <xdr:rowOff>113924</xdr:rowOff>
    </xdr:to>
    <xdr:sp macro="" textlink="">
      <xdr:nvSpPr>
        <xdr:cNvPr id="502" name="楕円 501">
          <a:extLst>
            <a:ext uri="{FF2B5EF4-FFF2-40B4-BE49-F238E27FC236}">
              <a16:creationId xmlns:a16="http://schemas.microsoft.com/office/drawing/2014/main" id="{00000000-0008-0000-0F00-0000F6010000}"/>
            </a:ext>
          </a:extLst>
        </xdr:cNvPr>
        <xdr:cNvSpPr/>
      </xdr:nvSpPr>
      <xdr:spPr>
        <a:xfrm>
          <a:off x="22110700" y="72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98701</xdr:rowOff>
    </xdr:from>
    <xdr:ext cx="469744" cy="259045"/>
    <xdr:sp macro="" textlink="">
      <xdr:nvSpPr>
        <xdr:cNvPr id="503" name="【一般廃棄物処理施設】&#10;一人当たり有形固定資産（償却資産）額該当値テキスト">
          <a:extLst>
            <a:ext uri="{FF2B5EF4-FFF2-40B4-BE49-F238E27FC236}">
              <a16:creationId xmlns:a16="http://schemas.microsoft.com/office/drawing/2014/main" id="{00000000-0008-0000-0F00-0000F7010000}"/>
            </a:ext>
          </a:extLst>
        </xdr:cNvPr>
        <xdr:cNvSpPr txBox="1"/>
      </xdr:nvSpPr>
      <xdr:spPr>
        <a:xfrm>
          <a:off x="22199600" y="712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12860</xdr:rowOff>
    </xdr:from>
    <xdr:to>
      <xdr:col>112</xdr:col>
      <xdr:colOff>38100</xdr:colOff>
      <xdr:row>42</xdr:row>
      <xdr:rowOff>114460</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21272500" y="72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63124</xdr:rowOff>
    </xdr:from>
    <xdr:to>
      <xdr:col>116</xdr:col>
      <xdr:colOff>63500</xdr:colOff>
      <xdr:row>42</xdr:row>
      <xdr:rowOff>63660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flipV="1">
          <a:off x="21323300" y="7264024"/>
          <a:ext cx="8382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13395</xdr:rowOff>
    </xdr:from>
    <xdr:to>
      <xdr:col>107</xdr:col>
      <xdr:colOff>101600</xdr:colOff>
      <xdr:row>42</xdr:row>
      <xdr:rowOff>114995</xdr:rowOff>
    </xdr:to>
    <xdr:sp macro="" textlink="">
      <xdr:nvSpPr>
        <xdr:cNvPr id="506" name="楕円 505">
          <a:extLst>
            <a:ext uri="{FF2B5EF4-FFF2-40B4-BE49-F238E27FC236}">
              <a16:creationId xmlns:a16="http://schemas.microsoft.com/office/drawing/2014/main" id="{00000000-0008-0000-0F00-0000FA010000}"/>
            </a:ext>
          </a:extLst>
        </xdr:cNvPr>
        <xdr:cNvSpPr/>
      </xdr:nvSpPr>
      <xdr:spPr>
        <a:xfrm>
          <a:off x="20383500" y="72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63660</xdr:rowOff>
    </xdr:from>
    <xdr:to>
      <xdr:col>111</xdr:col>
      <xdr:colOff>177800</xdr:colOff>
      <xdr:row>42</xdr:row>
      <xdr:rowOff>64195</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flipV="1">
          <a:off x="20434300" y="726456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24156</xdr:rowOff>
    </xdr:from>
    <xdr:to>
      <xdr:col>102</xdr:col>
      <xdr:colOff>165100</xdr:colOff>
      <xdr:row>42</xdr:row>
      <xdr:rowOff>125756</xdr:rowOff>
    </xdr:to>
    <xdr:sp macro="" textlink="">
      <xdr:nvSpPr>
        <xdr:cNvPr id="508" name="楕円 507">
          <a:extLst>
            <a:ext uri="{FF2B5EF4-FFF2-40B4-BE49-F238E27FC236}">
              <a16:creationId xmlns:a16="http://schemas.microsoft.com/office/drawing/2014/main" id="{00000000-0008-0000-0F00-0000FC010000}"/>
            </a:ext>
          </a:extLst>
        </xdr:cNvPr>
        <xdr:cNvSpPr/>
      </xdr:nvSpPr>
      <xdr:spPr>
        <a:xfrm>
          <a:off x="19494500" y="72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64195</xdr:rowOff>
    </xdr:from>
    <xdr:to>
      <xdr:col>107</xdr:col>
      <xdr:colOff>50800</xdr:colOff>
      <xdr:row>42</xdr:row>
      <xdr:rowOff>74956</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9545300" y="7265095"/>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24410</xdr:rowOff>
    </xdr:from>
    <xdr:to>
      <xdr:col>98</xdr:col>
      <xdr:colOff>38100</xdr:colOff>
      <xdr:row>42</xdr:row>
      <xdr:rowOff>126010</xdr:rowOff>
    </xdr:to>
    <xdr:sp macro="" textlink="">
      <xdr:nvSpPr>
        <xdr:cNvPr id="510" name="楕円 509">
          <a:extLst>
            <a:ext uri="{FF2B5EF4-FFF2-40B4-BE49-F238E27FC236}">
              <a16:creationId xmlns:a16="http://schemas.microsoft.com/office/drawing/2014/main" id="{00000000-0008-0000-0F00-0000FE010000}"/>
            </a:ext>
          </a:extLst>
        </xdr:cNvPr>
        <xdr:cNvSpPr/>
      </xdr:nvSpPr>
      <xdr:spPr>
        <a:xfrm>
          <a:off x="18605500" y="72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74956</xdr:rowOff>
    </xdr:from>
    <xdr:to>
      <xdr:col>102</xdr:col>
      <xdr:colOff>114300</xdr:colOff>
      <xdr:row>42</xdr:row>
      <xdr:rowOff>75210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flipV="1">
          <a:off x="18656300" y="727585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512" name="n_1ave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513" name="n_2aveValue【一般廃棄物処理施設】&#10;一人当たり有形固定資産（償却資産）額">
          <a:extLst>
            <a:ext uri="{FF2B5EF4-FFF2-40B4-BE49-F238E27FC236}">
              <a16:creationId xmlns:a16="http://schemas.microsoft.com/office/drawing/2014/main" id="{00000000-0008-0000-0F00-000001020000}"/>
            </a:ext>
          </a:extLst>
        </xdr:cNvPr>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514" name="n_3aveValue【一般廃棄物処理施設】&#10;一人当たり有形固定資産（償却資産）額">
          <a:extLst>
            <a:ext uri="{FF2B5EF4-FFF2-40B4-BE49-F238E27FC236}">
              <a16:creationId xmlns:a16="http://schemas.microsoft.com/office/drawing/2014/main" id="{00000000-0008-0000-0F00-000002020000}"/>
            </a:ext>
          </a:extLst>
        </xdr:cNvPr>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15" name="n_4aveValue【一般廃棄物処理施設】&#10;一人当たり有形固定資産（償却資産）額">
          <a:extLst>
            <a:ext uri="{FF2B5EF4-FFF2-40B4-BE49-F238E27FC236}">
              <a16:creationId xmlns:a16="http://schemas.microsoft.com/office/drawing/2014/main" id="{00000000-0008-0000-0F00-000003020000}"/>
            </a:ext>
          </a:extLst>
        </xdr:cNvPr>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105587</xdr:rowOff>
    </xdr:from>
    <xdr:ext cx="469744" cy="259045"/>
    <xdr:sp macro="" textlink="">
      <xdr:nvSpPr>
        <xdr:cNvPr id="516" name="n_1mainValue【一般廃棄物処理施設】&#10;一人当たり有形固定資産（償却資産）額">
          <a:extLst>
            <a:ext uri="{FF2B5EF4-FFF2-40B4-BE49-F238E27FC236}">
              <a16:creationId xmlns:a16="http://schemas.microsoft.com/office/drawing/2014/main" id="{00000000-0008-0000-0F00-000004020000}"/>
            </a:ext>
          </a:extLst>
        </xdr:cNvPr>
        <xdr:cNvSpPr txBox="1"/>
      </xdr:nvSpPr>
      <xdr:spPr>
        <a:xfrm>
          <a:off x="21075728" y="73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106122</xdr:rowOff>
    </xdr:from>
    <xdr:ext cx="469744" cy="259045"/>
    <xdr:sp macro="" textlink="">
      <xdr:nvSpPr>
        <xdr:cNvPr id="517" name="n_2mainValue【一般廃棄物処理施設】&#10;一人当たり有形固定資産（償却資産）額">
          <a:extLst>
            <a:ext uri="{FF2B5EF4-FFF2-40B4-BE49-F238E27FC236}">
              <a16:creationId xmlns:a16="http://schemas.microsoft.com/office/drawing/2014/main" id="{00000000-0008-0000-0F00-000005020000}"/>
            </a:ext>
          </a:extLst>
        </xdr:cNvPr>
        <xdr:cNvSpPr txBox="1"/>
      </xdr:nvSpPr>
      <xdr:spPr>
        <a:xfrm>
          <a:off x="20199428" y="730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116883</xdr:rowOff>
    </xdr:from>
    <xdr:ext cx="469744" cy="259045"/>
    <xdr:sp macro="" textlink="">
      <xdr:nvSpPr>
        <xdr:cNvPr id="518" name="n_3mainValue【一般廃棄物処理施設】&#10;一人当たり有形固定資産（償却資産）額">
          <a:extLst>
            <a:ext uri="{FF2B5EF4-FFF2-40B4-BE49-F238E27FC236}">
              <a16:creationId xmlns:a16="http://schemas.microsoft.com/office/drawing/2014/main" id="{00000000-0008-0000-0F00-000006020000}"/>
            </a:ext>
          </a:extLst>
        </xdr:cNvPr>
        <xdr:cNvSpPr txBox="1"/>
      </xdr:nvSpPr>
      <xdr:spPr>
        <a:xfrm>
          <a:off x="19310428" y="73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117137</xdr:rowOff>
    </xdr:from>
    <xdr:ext cx="469744" cy="259045"/>
    <xdr:sp macro="" textlink="">
      <xdr:nvSpPr>
        <xdr:cNvPr id="519" name="n_4mainValue【一般廃棄物処理施設】&#10;一人当たり有形固定資産（償却資産）額">
          <a:extLst>
            <a:ext uri="{FF2B5EF4-FFF2-40B4-BE49-F238E27FC236}">
              <a16:creationId xmlns:a16="http://schemas.microsoft.com/office/drawing/2014/main" id="{00000000-0008-0000-0F00-000007020000}"/>
            </a:ext>
          </a:extLst>
        </xdr:cNvPr>
        <xdr:cNvSpPr txBox="1"/>
      </xdr:nvSpPr>
      <xdr:spPr>
        <a:xfrm>
          <a:off x="18421428" y="73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30" name="テキスト ボックス 529">
          <a:extLst>
            <a:ext uri="{FF2B5EF4-FFF2-40B4-BE49-F238E27FC236}">
              <a16:creationId xmlns:a16="http://schemas.microsoft.com/office/drawing/2014/main" id="{00000000-0008-0000-0F00-00001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4" name="【保健センター・保健所】&#10;有形固定資産減価償却率グラフ枠">
          <a:extLst>
            <a:ext uri="{FF2B5EF4-FFF2-40B4-BE49-F238E27FC236}">
              <a16:creationId xmlns:a16="http://schemas.microsoft.com/office/drawing/2014/main" id="{00000000-0008-0000-0F00-00002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546" name="【保健センター・保健所】&#10;有形固定資産減価償却率最小値テキスト">
          <a:extLst>
            <a:ext uri="{FF2B5EF4-FFF2-40B4-BE49-F238E27FC236}">
              <a16:creationId xmlns:a16="http://schemas.microsoft.com/office/drawing/2014/main" id="{00000000-0008-0000-0F00-000022020000}"/>
            </a:ext>
          </a:extLst>
        </xdr:cNvPr>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48" name="【保健センター・保健所】&#10;有形固定資産減価償却率最大値テキスト">
          <a:extLst>
            <a:ext uri="{FF2B5EF4-FFF2-40B4-BE49-F238E27FC236}">
              <a16:creationId xmlns:a16="http://schemas.microsoft.com/office/drawing/2014/main" id="{00000000-0008-0000-0F00-000024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109237</xdr:rowOff>
    </xdr:from>
    <xdr:ext cx="405111" cy="259045"/>
    <xdr:sp macro="" textlink="">
      <xdr:nvSpPr>
        <xdr:cNvPr id="550" name="【保健センター・保健所】&#10;有形固定資産減価償却率平均値テキスト">
          <a:extLst>
            <a:ext uri="{FF2B5EF4-FFF2-40B4-BE49-F238E27FC236}">
              <a16:creationId xmlns:a16="http://schemas.microsoft.com/office/drawing/2014/main" id="{00000000-0008-0000-0F00-000026020000}"/>
            </a:ext>
          </a:extLst>
        </xdr:cNvPr>
        <xdr:cNvSpPr txBox="1"/>
      </xdr:nvSpPr>
      <xdr:spPr>
        <a:xfrm>
          <a:off x="16357600" y="1005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52" name="フローチャート: 判断 551">
          <a:extLst>
            <a:ext uri="{FF2B5EF4-FFF2-40B4-BE49-F238E27FC236}">
              <a16:creationId xmlns:a16="http://schemas.microsoft.com/office/drawing/2014/main" id="{00000000-0008-0000-0F00-000028020000}"/>
            </a:ext>
          </a:extLst>
        </xdr:cNvPr>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54" name="フローチャート: 判断 553">
          <a:extLst>
            <a:ext uri="{FF2B5EF4-FFF2-40B4-BE49-F238E27FC236}">
              <a16:creationId xmlns:a16="http://schemas.microsoft.com/office/drawing/2014/main" id="{00000000-0008-0000-0F00-00002A020000}"/>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62" name="【保健センター・保健所】&#10;有形固定資産減価償却率該当値テキスト">
          <a:extLst>
            <a:ext uri="{FF2B5EF4-FFF2-40B4-BE49-F238E27FC236}">
              <a16:creationId xmlns:a16="http://schemas.microsoft.com/office/drawing/2014/main" id="{00000000-0008-0000-0F00-000032020000}"/>
            </a:ext>
          </a:extLst>
        </xdr:cNvPr>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40640</xdr:rowOff>
    </xdr:from>
    <xdr:to>
      <xdr:col>81</xdr:col>
      <xdr:colOff>101600</xdr:colOff>
      <xdr:row>60</xdr:row>
      <xdr:rowOff>142240</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5430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91440</xdr:rowOff>
    </xdr:from>
    <xdr:to>
      <xdr:col>85</xdr:col>
      <xdr:colOff>127000</xdr:colOff>
      <xdr:row>60</xdr:row>
      <xdr:rowOff>125730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5481300" y="1037844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xdr:rowOff>
    </xdr:from>
    <xdr:to>
      <xdr:col>76</xdr:col>
      <xdr:colOff>165100</xdr:colOff>
      <xdr:row>60</xdr:row>
      <xdr:rowOff>106317</xdr:rowOff>
    </xdr:to>
    <xdr:sp macro="" textlink="">
      <xdr:nvSpPr>
        <xdr:cNvPr id="565" name="楕円 564">
          <a:extLst>
            <a:ext uri="{FF2B5EF4-FFF2-40B4-BE49-F238E27FC236}">
              <a16:creationId xmlns:a16="http://schemas.microsoft.com/office/drawing/2014/main" id="{00000000-0008-0000-0F00-000035020000}"/>
            </a:ext>
          </a:extLst>
        </xdr:cNvPr>
        <xdr:cNvSpPr/>
      </xdr:nvSpPr>
      <xdr:spPr>
        <a:xfrm>
          <a:off x="14541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55517</xdr:rowOff>
    </xdr:from>
    <xdr:to>
      <xdr:col>81</xdr:col>
      <xdr:colOff>50800</xdr:colOff>
      <xdr:row>60</xdr:row>
      <xdr:rowOff>91440</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4592300" y="103425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140244</xdr:rowOff>
    </xdr:from>
    <xdr:to>
      <xdr:col>72</xdr:col>
      <xdr:colOff>38100</xdr:colOff>
      <xdr:row>60</xdr:row>
      <xdr:rowOff>70394</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3652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19594</xdr:rowOff>
    </xdr:from>
    <xdr:to>
      <xdr:col>76</xdr:col>
      <xdr:colOff>114300</xdr:colOff>
      <xdr:row>60</xdr:row>
      <xdr:rowOff>55517</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3703300" y="103065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102688</xdr:rowOff>
    </xdr:from>
    <xdr:to>
      <xdr:col>67</xdr:col>
      <xdr:colOff>101600</xdr:colOff>
      <xdr:row>60</xdr:row>
      <xdr:rowOff>32838</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2763500" y="1021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153488</xdr:rowOff>
    </xdr:from>
    <xdr:to>
      <xdr:col>71</xdr:col>
      <xdr:colOff>177800</xdr:colOff>
      <xdr:row>60</xdr:row>
      <xdr:rowOff>19594</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814300" y="102690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31404</xdr:rowOff>
    </xdr:from>
    <xdr:ext cx="405111" cy="259045"/>
    <xdr:sp macro="" textlink="">
      <xdr:nvSpPr>
        <xdr:cNvPr id="571" name="n_1ave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52660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19974</xdr:rowOff>
    </xdr:from>
    <xdr:ext cx="405111" cy="259045"/>
    <xdr:sp macro="" textlink="">
      <xdr:nvSpPr>
        <xdr:cNvPr id="572" name="n_2ave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4389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73" name="n_3ave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574" name="n_4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133367</xdr:rowOff>
    </xdr:from>
    <xdr:ext cx="405111" cy="259045"/>
    <xdr:sp macro="" textlink="">
      <xdr:nvSpPr>
        <xdr:cNvPr id="575" name="n_1main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52660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97444</xdr:rowOff>
    </xdr:from>
    <xdr:ext cx="405111" cy="259045"/>
    <xdr:sp macro="" textlink="">
      <xdr:nvSpPr>
        <xdr:cNvPr id="576" name="n_2main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4389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61521</xdr:rowOff>
    </xdr:from>
    <xdr:ext cx="405111" cy="259045"/>
    <xdr:sp macro="" textlink="">
      <xdr:nvSpPr>
        <xdr:cNvPr id="577" name="n_3main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3500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23965</xdr:rowOff>
    </xdr:from>
    <xdr:ext cx="405111" cy="259045"/>
    <xdr:sp macro="" textlink="">
      <xdr:nvSpPr>
        <xdr:cNvPr id="578" name="n_4mainValue【保健センター・保健所】&#10;有形固定資産減価償却率">
          <a:extLst>
            <a:ext uri="{FF2B5EF4-FFF2-40B4-BE49-F238E27FC236}">
              <a16:creationId xmlns:a16="http://schemas.microsoft.com/office/drawing/2014/main" id="{00000000-0008-0000-0F00-000042020000}"/>
            </a:ext>
          </a:extLst>
        </xdr:cNvPr>
        <xdr:cNvSpPr txBox="1"/>
      </xdr:nvSpPr>
      <xdr:spPr>
        <a:xfrm>
          <a:off x="12611744" y="1031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1" name="【保健センター・保健所】&#10;一人当たり面積グラフ枠">
          <a:extLst>
            <a:ext uri="{FF2B5EF4-FFF2-40B4-BE49-F238E27FC236}">
              <a16:creationId xmlns:a16="http://schemas.microsoft.com/office/drawing/2014/main" id="{00000000-0008-0000-0F00-00005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03" name="【保健センター・保健所】&#10;一人当たり面積最小値テキスト">
          <a:extLst>
            <a:ext uri="{FF2B5EF4-FFF2-40B4-BE49-F238E27FC236}">
              <a16:creationId xmlns:a16="http://schemas.microsoft.com/office/drawing/2014/main" id="{00000000-0008-0000-0F00-00005B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04" name="直線コネクタ 603">
          <a:extLst>
            <a:ext uri="{FF2B5EF4-FFF2-40B4-BE49-F238E27FC236}">
              <a16:creationId xmlns:a16="http://schemas.microsoft.com/office/drawing/2014/main" id="{00000000-0008-0000-0F00-00005C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05" name="【保健センター・保健所】&#10;一人当たり面積最大値テキスト">
          <a:extLst>
            <a:ext uri="{FF2B5EF4-FFF2-40B4-BE49-F238E27FC236}">
              <a16:creationId xmlns:a16="http://schemas.microsoft.com/office/drawing/2014/main" id="{00000000-0008-0000-0F00-00005D020000}"/>
            </a:ext>
          </a:extLst>
        </xdr:cNvPr>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06" name="直線コネクタ 605">
          <a:extLst>
            <a:ext uri="{FF2B5EF4-FFF2-40B4-BE49-F238E27FC236}">
              <a16:creationId xmlns:a16="http://schemas.microsoft.com/office/drawing/2014/main" id="{00000000-0008-0000-0F00-00005E020000}"/>
            </a:ext>
          </a:extLst>
        </xdr:cNvPr>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144797</xdr:rowOff>
    </xdr:from>
    <xdr:ext cx="469744" cy="259045"/>
    <xdr:sp macro="" textlink="">
      <xdr:nvSpPr>
        <xdr:cNvPr id="607" name="【保健センター・保健所】&#10;一人当たり面積平均値テキスト">
          <a:extLst>
            <a:ext uri="{FF2B5EF4-FFF2-40B4-BE49-F238E27FC236}">
              <a16:creationId xmlns:a16="http://schemas.microsoft.com/office/drawing/2014/main" id="{00000000-0008-0000-0F00-00005F020000}"/>
            </a:ext>
          </a:extLst>
        </xdr:cNvPr>
        <xdr:cNvSpPr txBox="1"/>
      </xdr:nvSpPr>
      <xdr:spPr>
        <a:xfrm>
          <a:off x="22199600" y="1077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09" name="フローチャート: 判断 608">
          <a:extLst>
            <a:ext uri="{FF2B5EF4-FFF2-40B4-BE49-F238E27FC236}">
              <a16:creationId xmlns:a16="http://schemas.microsoft.com/office/drawing/2014/main" id="{00000000-0008-0000-0F00-000061020000}"/>
            </a:ext>
          </a:extLst>
        </xdr:cNvPr>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10" name="フローチャート: 判断 609">
          <a:extLst>
            <a:ext uri="{FF2B5EF4-FFF2-40B4-BE49-F238E27FC236}">
              <a16:creationId xmlns:a16="http://schemas.microsoft.com/office/drawing/2014/main" id="{00000000-0008-0000-0F00-000062020000}"/>
            </a:ext>
          </a:extLst>
        </xdr:cNvPr>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154940</xdr:rowOff>
    </xdr:from>
    <xdr:to>
      <xdr:col>116</xdr:col>
      <xdr:colOff>114300</xdr:colOff>
      <xdr:row>63</xdr:row>
      <xdr:rowOff>85090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6367</xdr:rowOff>
    </xdr:from>
    <xdr:ext cx="469744" cy="259045"/>
    <xdr:sp macro="" textlink="">
      <xdr:nvSpPr>
        <xdr:cNvPr id="619" name="【保健センター・保健所】&#10;一人当たり面積該当値テキスト">
          <a:extLst>
            <a:ext uri="{FF2B5EF4-FFF2-40B4-BE49-F238E27FC236}">
              <a16:creationId xmlns:a16="http://schemas.microsoft.com/office/drawing/2014/main" id="{00000000-0008-0000-0F00-00006B020000}"/>
            </a:ext>
          </a:extLst>
        </xdr:cNvPr>
        <xdr:cNvSpPr txBox="1"/>
      </xdr:nvSpPr>
      <xdr:spPr>
        <a:xfrm>
          <a:off x="22199600" y="1063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158750</xdr:rowOff>
    </xdr:from>
    <xdr:to>
      <xdr:col>112</xdr:col>
      <xdr:colOff>38100</xdr:colOff>
      <xdr:row>63</xdr:row>
      <xdr:rowOff>88900</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1272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34290</xdr:rowOff>
    </xdr:from>
    <xdr:to>
      <xdr:col>116</xdr:col>
      <xdr:colOff>63500</xdr:colOff>
      <xdr:row>63</xdr:row>
      <xdr:rowOff>38100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flipV="1">
          <a:off x="21323300" y="108356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162560</xdr:rowOff>
    </xdr:from>
    <xdr:to>
      <xdr:col>107</xdr:col>
      <xdr:colOff>101600</xdr:colOff>
      <xdr:row>63</xdr:row>
      <xdr:rowOff>92710</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38100</xdr:rowOff>
    </xdr:from>
    <xdr:to>
      <xdr:col>111</xdr:col>
      <xdr:colOff>177800</xdr:colOff>
      <xdr:row>63</xdr:row>
      <xdr:rowOff>41910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20434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41910</xdr:rowOff>
    </xdr:from>
    <xdr:to>
      <xdr:col>107</xdr:col>
      <xdr:colOff>50800</xdr:colOff>
      <xdr:row>63</xdr:row>
      <xdr:rowOff>45720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19545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170180</xdr:rowOff>
    </xdr:from>
    <xdr:to>
      <xdr:col>98</xdr:col>
      <xdr:colOff>38100</xdr:colOff>
      <xdr:row>63</xdr:row>
      <xdr:rowOff>100330</xdr:rowOff>
    </xdr:to>
    <xdr:sp macro="" textlink="">
      <xdr:nvSpPr>
        <xdr:cNvPr id="626" name="楕円 625">
          <a:extLst>
            <a:ext uri="{FF2B5EF4-FFF2-40B4-BE49-F238E27FC236}">
              <a16:creationId xmlns:a16="http://schemas.microsoft.com/office/drawing/2014/main" id="{00000000-0008-0000-0F00-000072020000}"/>
            </a:ext>
          </a:extLst>
        </xdr:cNvPr>
        <xdr:cNvSpPr/>
      </xdr:nvSpPr>
      <xdr:spPr>
        <a:xfrm>
          <a:off x="18605500" y="1080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45720</xdr:rowOff>
    </xdr:from>
    <xdr:to>
      <xdr:col>102</xdr:col>
      <xdr:colOff>114300</xdr:colOff>
      <xdr:row>63</xdr:row>
      <xdr:rowOff>49530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flipV="1">
          <a:off x="18656300" y="1084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106697</xdr:rowOff>
    </xdr:from>
    <xdr:ext cx="469744" cy="259045"/>
    <xdr:sp macro="" textlink="">
      <xdr:nvSpPr>
        <xdr:cNvPr id="628" name="n_1aveValue【保健センター・保健所】&#10;一人当たり面積">
          <a:extLst>
            <a:ext uri="{FF2B5EF4-FFF2-40B4-BE49-F238E27FC236}">
              <a16:creationId xmlns:a16="http://schemas.microsoft.com/office/drawing/2014/main" id="{00000000-0008-0000-0F00-000074020000}"/>
            </a:ext>
          </a:extLst>
        </xdr:cNvPr>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29" name="n_2aveValue【保健センター・保健所】&#10;一人当たり面積">
          <a:extLst>
            <a:ext uri="{FF2B5EF4-FFF2-40B4-BE49-F238E27FC236}">
              <a16:creationId xmlns:a16="http://schemas.microsoft.com/office/drawing/2014/main" id="{00000000-0008-0000-0F00-00007502000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99077</xdr:rowOff>
    </xdr:from>
    <xdr:ext cx="469744" cy="259045"/>
    <xdr:sp macro="" textlink="">
      <xdr:nvSpPr>
        <xdr:cNvPr id="630" name="n_3aveValue【保健センター・保健所】&#10;一人当たり面積">
          <a:extLst>
            <a:ext uri="{FF2B5EF4-FFF2-40B4-BE49-F238E27FC236}">
              <a16:creationId xmlns:a16="http://schemas.microsoft.com/office/drawing/2014/main" id="{00000000-0008-0000-0F00-000076020000}"/>
            </a:ext>
          </a:extLst>
        </xdr:cNvPr>
        <xdr:cNvSpPr txBox="1"/>
      </xdr:nvSpPr>
      <xdr:spPr>
        <a:xfrm>
          <a:off x="19310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31" name="n_4aveValue【保健センター・保健所】&#10;一人当たり面積">
          <a:extLst>
            <a:ext uri="{FF2B5EF4-FFF2-40B4-BE49-F238E27FC236}">
              <a16:creationId xmlns:a16="http://schemas.microsoft.com/office/drawing/2014/main" id="{00000000-0008-0000-0F00-000077020000}"/>
            </a:ext>
          </a:extLst>
        </xdr:cNvPr>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105427</xdr:rowOff>
    </xdr:from>
    <xdr:ext cx="469744" cy="259045"/>
    <xdr:sp macro="" textlink="">
      <xdr:nvSpPr>
        <xdr:cNvPr id="632" name="n_1mainValue【保健センター・保健所】&#10;一人当たり面積">
          <a:extLst>
            <a:ext uri="{FF2B5EF4-FFF2-40B4-BE49-F238E27FC236}">
              <a16:creationId xmlns:a16="http://schemas.microsoft.com/office/drawing/2014/main" id="{00000000-0008-0000-0F00-000078020000}"/>
            </a:ext>
          </a:extLst>
        </xdr:cNvPr>
        <xdr:cNvSpPr txBox="1"/>
      </xdr:nvSpPr>
      <xdr:spPr>
        <a:xfrm>
          <a:off x="210757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109237</xdr:rowOff>
    </xdr:from>
    <xdr:ext cx="469744" cy="259045"/>
    <xdr:sp macro="" textlink="">
      <xdr:nvSpPr>
        <xdr:cNvPr id="633" name="n_2mainValue【保健センター・保健所】&#10;一人当たり面積">
          <a:extLst>
            <a:ext uri="{FF2B5EF4-FFF2-40B4-BE49-F238E27FC236}">
              <a16:creationId xmlns:a16="http://schemas.microsoft.com/office/drawing/2014/main" id="{00000000-0008-0000-0F00-000079020000}"/>
            </a:ext>
          </a:extLst>
        </xdr:cNvPr>
        <xdr:cNvSpPr txBox="1"/>
      </xdr:nvSpPr>
      <xdr:spPr>
        <a:xfrm>
          <a:off x="20199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113047</xdr:rowOff>
    </xdr:from>
    <xdr:ext cx="469744" cy="259045"/>
    <xdr:sp macro="" textlink="">
      <xdr:nvSpPr>
        <xdr:cNvPr id="634" name="n_3mainValue【保健センター・保健所】&#10;一人当たり面積">
          <a:extLst>
            <a:ext uri="{FF2B5EF4-FFF2-40B4-BE49-F238E27FC236}">
              <a16:creationId xmlns:a16="http://schemas.microsoft.com/office/drawing/2014/main" id="{00000000-0008-0000-0F00-00007A020000}"/>
            </a:ext>
          </a:extLst>
        </xdr:cNvPr>
        <xdr:cNvSpPr txBox="1"/>
      </xdr:nvSpPr>
      <xdr:spPr>
        <a:xfrm>
          <a:off x="19310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91457</xdr:rowOff>
    </xdr:from>
    <xdr:ext cx="469744" cy="259045"/>
    <xdr:sp macro="" textlink="">
      <xdr:nvSpPr>
        <xdr:cNvPr id="635" name="n_4mainValue【保健センター・保健所】&#10;一人当たり面積">
          <a:extLst>
            <a:ext uri="{FF2B5EF4-FFF2-40B4-BE49-F238E27FC236}">
              <a16:creationId xmlns:a16="http://schemas.microsoft.com/office/drawing/2014/main" id="{00000000-0008-0000-0F00-00007B020000}"/>
            </a:ext>
          </a:extLst>
        </xdr:cNvPr>
        <xdr:cNvSpPr txBox="1"/>
      </xdr:nvSpPr>
      <xdr:spPr>
        <a:xfrm>
          <a:off x="184214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2" name="正方形/長方形 641">
          <a:extLst>
            <a:ext uri="{FF2B5EF4-FFF2-40B4-BE49-F238E27FC236}">
              <a16:creationId xmlns:a16="http://schemas.microsoft.com/office/drawing/2014/main" id="{00000000-0008-0000-0F00-000082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3" name="正方形/長方形 642">
          <a:extLst>
            <a:ext uri="{FF2B5EF4-FFF2-40B4-BE49-F238E27FC236}">
              <a16:creationId xmlns:a16="http://schemas.microsoft.com/office/drawing/2014/main" id="{00000000-0008-0000-0F00-000083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9" name="【消防施設】&#10;有形固定資産減価償却率グラフ枠">
          <a:extLst>
            <a:ext uri="{FF2B5EF4-FFF2-40B4-BE49-F238E27FC236}">
              <a16:creationId xmlns:a16="http://schemas.microsoft.com/office/drawing/2014/main" id="{00000000-0008-0000-0F00-000093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61" name="【消防施設】&#10;有形固定資産減価償却率最小値テキスト">
          <a:extLst>
            <a:ext uri="{FF2B5EF4-FFF2-40B4-BE49-F238E27FC236}">
              <a16:creationId xmlns:a16="http://schemas.microsoft.com/office/drawing/2014/main" id="{00000000-0008-0000-0F00-000095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63" name="【消防施設】&#10;有形固定資産減価償却率最大値テキスト">
          <a:extLst>
            <a:ext uri="{FF2B5EF4-FFF2-40B4-BE49-F238E27FC236}">
              <a16:creationId xmlns:a16="http://schemas.microsoft.com/office/drawing/2014/main" id="{00000000-0008-0000-0F00-000097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665" name="【消防施設】&#10;有形固定資産減価償却率平均値テキスト">
          <a:extLst>
            <a:ext uri="{FF2B5EF4-FFF2-40B4-BE49-F238E27FC236}">
              <a16:creationId xmlns:a16="http://schemas.microsoft.com/office/drawing/2014/main" id="{00000000-0008-0000-0F00-000099020000}"/>
            </a:ext>
          </a:extLst>
        </xdr:cNvPr>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69" name="フローチャート: 判断 668">
          <a:extLst>
            <a:ext uri="{FF2B5EF4-FFF2-40B4-BE49-F238E27FC236}">
              <a16:creationId xmlns:a16="http://schemas.microsoft.com/office/drawing/2014/main" id="{00000000-0008-0000-0F00-00009D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670" name="フローチャート: 判断 669">
          <a:extLst>
            <a:ext uri="{FF2B5EF4-FFF2-40B4-BE49-F238E27FC236}">
              <a16:creationId xmlns:a16="http://schemas.microsoft.com/office/drawing/2014/main" id="{00000000-0008-0000-0F00-00009E020000}"/>
            </a:ext>
          </a:extLst>
        </xdr:cNvPr>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114936</xdr:rowOff>
    </xdr:from>
    <xdr:to>
      <xdr:col>85</xdr:col>
      <xdr:colOff>177800</xdr:colOff>
      <xdr:row>85</xdr:row>
      <xdr:rowOff>45086</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62687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29863</xdr:rowOff>
    </xdr:from>
    <xdr:ext cx="405111" cy="259045"/>
    <xdr:sp macro="" textlink="">
      <xdr:nvSpPr>
        <xdr:cNvPr id="677" name="【消防施設】&#10;有形固定資産減価償却率該当値テキスト">
          <a:extLst>
            <a:ext uri="{FF2B5EF4-FFF2-40B4-BE49-F238E27FC236}">
              <a16:creationId xmlns:a16="http://schemas.microsoft.com/office/drawing/2014/main" id="{00000000-0008-0000-0F00-0000A5020000}"/>
            </a:ext>
          </a:extLst>
        </xdr:cNvPr>
        <xdr:cNvSpPr txBox="1"/>
      </xdr:nvSpPr>
      <xdr:spPr>
        <a:xfrm>
          <a:off x="16357600" y="14431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71120</xdr:rowOff>
    </xdr:from>
    <xdr:to>
      <xdr:col>81</xdr:col>
      <xdr:colOff>101600</xdr:colOff>
      <xdr:row>85</xdr:row>
      <xdr:rowOff>1270</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543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121920</xdr:rowOff>
    </xdr:from>
    <xdr:to>
      <xdr:col>85</xdr:col>
      <xdr:colOff>127000</xdr:colOff>
      <xdr:row>84</xdr:row>
      <xdr:rowOff>165736</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5481300" y="1452372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27305</xdr:rowOff>
    </xdr:from>
    <xdr:to>
      <xdr:col>76</xdr:col>
      <xdr:colOff>165100</xdr:colOff>
      <xdr:row>84</xdr:row>
      <xdr:rowOff>128905</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4541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78105</xdr:rowOff>
    </xdr:from>
    <xdr:to>
      <xdr:col>81</xdr:col>
      <xdr:colOff>50800</xdr:colOff>
      <xdr:row>84</xdr:row>
      <xdr:rowOff>121920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4592300" y="14479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97789</xdr:rowOff>
    </xdr:from>
    <xdr:to>
      <xdr:col>72</xdr:col>
      <xdr:colOff>38100</xdr:colOff>
      <xdr:row>79</xdr:row>
      <xdr:rowOff>27939</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3652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148589</xdr:rowOff>
    </xdr:from>
    <xdr:to>
      <xdr:col>76</xdr:col>
      <xdr:colOff>114300</xdr:colOff>
      <xdr:row>84</xdr:row>
      <xdr:rowOff>78105</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3703300" y="13521689"/>
          <a:ext cx="889000" cy="9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50164</xdr:rowOff>
    </xdr:from>
    <xdr:to>
      <xdr:col>67</xdr:col>
      <xdr:colOff>101600</xdr:colOff>
      <xdr:row>78</xdr:row>
      <xdr:rowOff>151764</xdr:rowOff>
    </xdr:to>
    <xdr:sp macro="" textlink="">
      <xdr:nvSpPr>
        <xdr:cNvPr id="684" name="楕円 683">
          <a:extLst>
            <a:ext uri="{FF2B5EF4-FFF2-40B4-BE49-F238E27FC236}">
              <a16:creationId xmlns:a16="http://schemas.microsoft.com/office/drawing/2014/main" id="{00000000-0008-0000-0F00-0000AC020000}"/>
            </a:ext>
          </a:extLst>
        </xdr:cNvPr>
        <xdr:cNvSpPr/>
      </xdr:nvSpPr>
      <xdr:spPr>
        <a:xfrm>
          <a:off x="12763500" y="1342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100964</xdr:rowOff>
    </xdr:from>
    <xdr:to>
      <xdr:col>71</xdr:col>
      <xdr:colOff>177800</xdr:colOff>
      <xdr:row>78</xdr:row>
      <xdr:rowOff>148589</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814300" y="134740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686" name="n_1aveValue【消防施設】&#10;有形固定資産減価償却率">
          <a:extLst>
            <a:ext uri="{FF2B5EF4-FFF2-40B4-BE49-F238E27FC236}">
              <a16:creationId xmlns:a16="http://schemas.microsoft.com/office/drawing/2014/main" id="{00000000-0008-0000-0F00-0000AE020000}"/>
            </a:ext>
          </a:extLst>
        </xdr:cNvPr>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687" name="n_2aveValue【消防施設】&#10;有形固定資産減価償却率">
          <a:extLst>
            <a:ext uri="{FF2B5EF4-FFF2-40B4-BE49-F238E27FC236}">
              <a16:creationId xmlns:a16="http://schemas.microsoft.com/office/drawing/2014/main" id="{00000000-0008-0000-0F00-0000AF020000}"/>
            </a:ext>
          </a:extLst>
        </xdr:cNvPr>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88" name="n_3aveValue【消防施設】&#10;有形固定資産減価償却率">
          <a:extLst>
            <a:ext uri="{FF2B5EF4-FFF2-40B4-BE49-F238E27FC236}">
              <a16:creationId xmlns:a16="http://schemas.microsoft.com/office/drawing/2014/main" id="{00000000-0008-0000-0F00-0000B0020000}"/>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152416</xdr:rowOff>
    </xdr:from>
    <xdr:ext cx="405111" cy="259045"/>
    <xdr:sp macro="" textlink="">
      <xdr:nvSpPr>
        <xdr:cNvPr id="689" name="n_4aveValue【消防施設】&#10;有形固定資産減価償却率">
          <a:extLst>
            <a:ext uri="{FF2B5EF4-FFF2-40B4-BE49-F238E27FC236}">
              <a16:creationId xmlns:a16="http://schemas.microsoft.com/office/drawing/2014/main" id="{00000000-0008-0000-0F00-0000B1020000}"/>
            </a:ext>
          </a:extLst>
        </xdr:cNvPr>
        <xdr:cNvSpPr txBox="1"/>
      </xdr:nvSpPr>
      <xdr:spPr>
        <a:xfrm>
          <a:off x="12611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163847</xdr:rowOff>
    </xdr:from>
    <xdr:ext cx="405111" cy="259045"/>
    <xdr:sp macro="" textlink="">
      <xdr:nvSpPr>
        <xdr:cNvPr id="690" name="n_1mainValue【消防施設】&#10;有形固定資産減価償却率">
          <a:extLst>
            <a:ext uri="{FF2B5EF4-FFF2-40B4-BE49-F238E27FC236}">
              <a16:creationId xmlns:a16="http://schemas.microsoft.com/office/drawing/2014/main" id="{00000000-0008-0000-0F00-0000B2020000}"/>
            </a:ext>
          </a:extLst>
        </xdr:cNvPr>
        <xdr:cNvSpPr txBox="1"/>
      </xdr:nvSpPr>
      <xdr:spPr>
        <a:xfrm>
          <a:off x="152660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120032</xdr:rowOff>
    </xdr:from>
    <xdr:ext cx="405111" cy="259045"/>
    <xdr:sp macro="" textlink="">
      <xdr:nvSpPr>
        <xdr:cNvPr id="691" name="n_2mainValue【消防施設】&#10;有形固定資産減価償却率">
          <a:extLst>
            <a:ext uri="{FF2B5EF4-FFF2-40B4-BE49-F238E27FC236}">
              <a16:creationId xmlns:a16="http://schemas.microsoft.com/office/drawing/2014/main" id="{00000000-0008-0000-0F00-0000B3020000}"/>
            </a:ext>
          </a:extLst>
        </xdr:cNvPr>
        <xdr:cNvSpPr txBox="1"/>
      </xdr:nvSpPr>
      <xdr:spPr>
        <a:xfrm>
          <a:off x="14389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44466</xdr:rowOff>
    </xdr:from>
    <xdr:ext cx="405111" cy="259045"/>
    <xdr:sp macro="" textlink="">
      <xdr:nvSpPr>
        <xdr:cNvPr id="692" name="n_3mainValue【消防施設】&#10;有形固定資産減価償却率">
          <a:extLst>
            <a:ext uri="{FF2B5EF4-FFF2-40B4-BE49-F238E27FC236}">
              <a16:creationId xmlns:a16="http://schemas.microsoft.com/office/drawing/2014/main" id="{00000000-0008-0000-0F00-0000B4020000}"/>
            </a:ext>
          </a:extLst>
        </xdr:cNvPr>
        <xdr:cNvSpPr txBox="1"/>
      </xdr:nvSpPr>
      <xdr:spPr>
        <a:xfrm>
          <a:off x="13500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168291</xdr:rowOff>
    </xdr:from>
    <xdr:ext cx="405111" cy="259045"/>
    <xdr:sp macro="" textlink="">
      <xdr:nvSpPr>
        <xdr:cNvPr id="693" name="n_4mainValue【消防施設】&#10;有形固定資産減価償却率">
          <a:extLst>
            <a:ext uri="{FF2B5EF4-FFF2-40B4-BE49-F238E27FC236}">
              <a16:creationId xmlns:a16="http://schemas.microsoft.com/office/drawing/2014/main" id="{00000000-0008-0000-0F00-0000B5020000}"/>
            </a:ext>
          </a:extLst>
        </xdr:cNvPr>
        <xdr:cNvSpPr txBox="1"/>
      </xdr:nvSpPr>
      <xdr:spPr>
        <a:xfrm>
          <a:off x="12611744" y="1319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2" name="テキスト ボックス 701">
          <a:extLst>
            <a:ext uri="{FF2B5EF4-FFF2-40B4-BE49-F238E27FC236}">
              <a16:creationId xmlns:a16="http://schemas.microsoft.com/office/drawing/2014/main" id="{00000000-0008-0000-0F00-0000BE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消防施設】&#10;一人当たり面積グラフ枠">
          <a:extLst>
            <a:ext uri="{FF2B5EF4-FFF2-40B4-BE49-F238E27FC236}">
              <a16:creationId xmlns:a16="http://schemas.microsoft.com/office/drawing/2014/main" id="{00000000-0008-0000-0F00-0000C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8" name="【消防施設】&#10;一人当たり面積最小値テキスト">
          <a:extLst>
            <a:ext uri="{FF2B5EF4-FFF2-40B4-BE49-F238E27FC236}">
              <a16:creationId xmlns:a16="http://schemas.microsoft.com/office/drawing/2014/main" id="{00000000-0008-0000-0F00-0000CE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20" name="【消防施設】&#10;一人当たり面積最大値テキスト">
          <a:extLst>
            <a:ext uri="{FF2B5EF4-FFF2-40B4-BE49-F238E27FC236}">
              <a16:creationId xmlns:a16="http://schemas.microsoft.com/office/drawing/2014/main" id="{00000000-0008-0000-0F00-0000D002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22" name="【消防施設】&#10;一人当たり面積平均値テキスト">
          <a:extLst>
            <a:ext uri="{FF2B5EF4-FFF2-40B4-BE49-F238E27FC236}">
              <a16:creationId xmlns:a16="http://schemas.microsoft.com/office/drawing/2014/main" id="{00000000-0008-0000-0F00-0000D202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6" name="フローチャート: 判断 725">
          <a:extLst>
            <a:ext uri="{FF2B5EF4-FFF2-40B4-BE49-F238E27FC236}">
              <a16:creationId xmlns:a16="http://schemas.microsoft.com/office/drawing/2014/main" id="{00000000-0008-0000-0F00-0000D6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27" name="フローチャート: 判断 726">
          <a:extLst>
            <a:ext uri="{FF2B5EF4-FFF2-40B4-BE49-F238E27FC236}">
              <a16:creationId xmlns:a16="http://schemas.microsoft.com/office/drawing/2014/main" id="{00000000-0008-0000-0F00-0000D7020000}"/>
            </a:ext>
          </a:extLst>
        </xdr:cNvPr>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13970</xdr:rowOff>
    </xdr:from>
    <xdr:to>
      <xdr:col>116</xdr:col>
      <xdr:colOff>114300</xdr:colOff>
      <xdr:row>86</xdr:row>
      <xdr:rowOff>115570</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2110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100347</xdr:rowOff>
    </xdr:from>
    <xdr:ext cx="469744" cy="259045"/>
    <xdr:sp macro="" textlink="">
      <xdr:nvSpPr>
        <xdr:cNvPr id="734" name="【消防施設】&#10;一人当たり面積該当値テキスト">
          <a:extLst>
            <a:ext uri="{FF2B5EF4-FFF2-40B4-BE49-F238E27FC236}">
              <a16:creationId xmlns:a16="http://schemas.microsoft.com/office/drawing/2014/main" id="{00000000-0008-0000-0F00-0000DE020000}"/>
            </a:ext>
          </a:extLst>
        </xdr:cNvPr>
        <xdr:cNvSpPr txBox="1"/>
      </xdr:nvSpPr>
      <xdr:spPr>
        <a:xfrm>
          <a:off x="22199600" y="14673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13970</xdr:rowOff>
    </xdr:from>
    <xdr:to>
      <xdr:col>112</xdr:col>
      <xdr:colOff>38100</xdr:colOff>
      <xdr:row>86</xdr:row>
      <xdr:rowOff>115570</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212725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64770</xdr:rowOff>
    </xdr:from>
    <xdr:to>
      <xdr:col>116</xdr:col>
      <xdr:colOff>63500</xdr:colOff>
      <xdr:row>86</xdr:row>
      <xdr:rowOff>64770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21323300" y="148094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15239</xdr:rowOff>
    </xdr:from>
    <xdr:to>
      <xdr:col>107</xdr:col>
      <xdr:colOff>101600</xdr:colOff>
      <xdr:row>86</xdr:row>
      <xdr:rowOff>116839</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20383500" y="1475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64770</xdr:rowOff>
    </xdr:from>
    <xdr:to>
      <xdr:col>111</xdr:col>
      <xdr:colOff>177800</xdr:colOff>
      <xdr:row>86</xdr:row>
      <xdr:rowOff>66039</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20434300" y="148094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140970</xdr:rowOff>
    </xdr:from>
    <xdr:to>
      <xdr:col>102</xdr:col>
      <xdr:colOff>165100</xdr:colOff>
      <xdr:row>86</xdr:row>
      <xdr:rowOff>71120</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9494500" y="147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20320</xdr:rowOff>
    </xdr:from>
    <xdr:to>
      <xdr:col>107</xdr:col>
      <xdr:colOff>50800</xdr:colOff>
      <xdr:row>86</xdr:row>
      <xdr:rowOff>66039</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9545300" y="147650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142239</xdr:rowOff>
    </xdr:from>
    <xdr:to>
      <xdr:col>98</xdr:col>
      <xdr:colOff>38100</xdr:colOff>
      <xdr:row>86</xdr:row>
      <xdr:rowOff>72389</xdr:rowOff>
    </xdr:to>
    <xdr:sp macro="" textlink="">
      <xdr:nvSpPr>
        <xdr:cNvPr id="741" name="楕円 740">
          <a:extLst>
            <a:ext uri="{FF2B5EF4-FFF2-40B4-BE49-F238E27FC236}">
              <a16:creationId xmlns:a16="http://schemas.microsoft.com/office/drawing/2014/main" id="{00000000-0008-0000-0F00-0000E5020000}"/>
            </a:ext>
          </a:extLst>
        </xdr:cNvPr>
        <xdr:cNvSpPr/>
      </xdr:nvSpPr>
      <xdr:spPr>
        <a:xfrm>
          <a:off x="18605500" y="147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20320</xdr:rowOff>
    </xdr:from>
    <xdr:to>
      <xdr:col>102</xdr:col>
      <xdr:colOff>114300</xdr:colOff>
      <xdr:row>86</xdr:row>
      <xdr:rowOff>21589</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flipV="1">
          <a:off x="18656300" y="1476502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43" name="n_1aveValue【消防施設】&#10;一人当たり面積">
          <a:extLst>
            <a:ext uri="{FF2B5EF4-FFF2-40B4-BE49-F238E27FC236}">
              <a16:creationId xmlns:a16="http://schemas.microsoft.com/office/drawing/2014/main" id="{00000000-0008-0000-0F00-0000E7020000}"/>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44" name="n_2aveValue【消防施設】&#10;一人当たり面積">
          <a:extLst>
            <a:ext uri="{FF2B5EF4-FFF2-40B4-BE49-F238E27FC236}">
              <a16:creationId xmlns:a16="http://schemas.microsoft.com/office/drawing/2014/main" id="{00000000-0008-0000-0F00-0000E8020000}"/>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45" name="n_3aveValue【消防施設】&#10;一人当たり面積">
          <a:extLst>
            <a:ext uri="{FF2B5EF4-FFF2-40B4-BE49-F238E27FC236}">
              <a16:creationId xmlns:a16="http://schemas.microsoft.com/office/drawing/2014/main" id="{00000000-0008-0000-0F00-0000E9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746" name="n_4aveValue【消防施設】&#10;一人当たり面積">
          <a:extLst>
            <a:ext uri="{FF2B5EF4-FFF2-40B4-BE49-F238E27FC236}">
              <a16:creationId xmlns:a16="http://schemas.microsoft.com/office/drawing/2014/main" id="{00000000-0008-0000-0F00-0000EA020000}"/>
            </a:ext>
          </a:extLst>
        </xdr:cNvPr>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106697</xdr:rowOff>
    </xdr:from>
    <xdr:ext cx="469744" cy="259045"/>
    <xdr:sp macro="" textlink="">
      <xdr:nvSpPr>
        <xdr:cNvPr id="747" name="n_1mainValue【消防施設】&#10;一人当たり面積">
          <a:extLst>
            <a:ext uri="{FF2B5EF4-FFF2-40B4-BE49-F238E27FC236}">
              <a16:creationId xmlns:a16="http://schemas.microsoft.com/office/drawing/2014/main" id="{00000000-0008-0000-0F00-0000EB020000}"/>
            </a:ext>
          </a:extLst>
        </xdr:cNvPr>
        <xdr:cNvSpPr txBox="1"/>
      </xdr:nvSpPr>
      <xdr:spPr>
        <a:xfrm>
          <a:off x="21075727"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107966</xdr:rowOff>
    </xdr:from>
    <xdr:ext cx="469744" cy="259045"/>
    <xdr:sp macro="" textlink="">
      <xdr:nvSpPr>
        <xdr:cNvPr id="748" name="n_2mainValue【消防施設】&#10;一人当たり面積">
          <a:extLst>
            <a:ext uri="{FF2B5EF4-FFF2-40B4-BE49-F238E27FC236}">
              <a16:creationId xmlns:a16="http://schemas.microsoft.com/office/drawing/2014/main" id="{00000000-0008-0000-0F00-0000EC020000}"/>
            </a:ext>
          </a:extLst>
        </xdr:cNvPr>
        <xdr:cNvSpPr txBox="1"/>
      </xdr:nvSpPr>
      <xdr:spPr>
        <a:xfrm>
          <a:off x="20199427" y="1485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62247</xdr:rowOff>
    </xdr:from>
    <xdr:ext cx="469744" cy="259045"/>
    <xdr:sp macro="" textlink="">
      <xdr:nvSpPr>
        <xdr:cNvPr id="749" name="n_3mainValue【消防施設】&#10;一人当たり面積">
          <a:extLst>
            <a:ext uri="{FF2B5EF4-FFF2-40B4-BE49-F238E27FC236}">
              <a16:creationId xmlns:a16="http://schemas.microsoft.com/office/drawing/2014/main" id="{00000000-0008-0000-0F00-0000ED020000}"/>
            </a:ext>
          </a:extLst>
        </xdr:cNvPr>
        <xdr:cNvSpPr txBox="1"/>
      </xdr:nvSpPr>
      <xdr:spPr>
        <a:xfrm>
          <a:off x="19310427" y="148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63516</xdr:rowOff>
    </xdr:from>
    <xdr:ext cx="469744" cy="259045"/>
    <xdr:sp macro="" textlink="">
      <xdr:nvSpPr>
        <xdr:cNvPr id="750" name="n_4mainValue【消防施設】&#10;一人当たり面積">
          <a:extLst>
            <a:ext uri="{FF2B5EF4-FFF2-40B4-BE49-F238E27FC236}">
              <a16:creationId xmlns:a16="http://schemas.microsoft.com/office/drawing/2014/main" id="{00000000-0008-0000-0F00-0000EE020000}"/>
            </a:ext>
          </a:extLst>
        </xdr:cNvPr>
        <xdr:cNvSpPr txBox="1"/>
      </xdr:nvSpPr>
      <xdr:spPr>
        <a:xfrm>
          <a:off x="18421427" y="1480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7" name="正方形/長方形 756">
          <a:extLst>
            <a:ext uri="{FF2B5EF4-FFF2-40B4-BE49-F238E27FC236}">
              <a16:creationId xmlns:a16="http://schemas.microsoft.com/office/drawing/2014/main" id="{00000000-0008-0000-0F00-0000F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正方形/長方形 757">
          <a:extLst>
            <a:ext uri="{FF2B5EF4-FFF2-40B4-BE49-F238E27FC236}">
              <a16:creationId xmlns:a16="http://schemas.microsoft.com/office/drawing/2014/main" id="{00000000-0008-0000-0F00-0000F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a:extLst>
            <a:ext uri="{FF2B5EF4-FFF2-40B4-BE49-F238E27FC236}">
              <a16:creationId xmlns:a16="http://schemas.microsoft.com/office/drawing/2014/main" id="{00000000-0008-0000-0F00-00000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77" name="【庁舎】&#10;有形固定資産減価償却率最小値テキスト">
          <a:extLst>
            <a:ext uri="{FF2B5EF4-FFF2-40B4-BE49-F238E27FC236}">
              <a16:creationId xmlns:a16="http://schemas.microsoft.com/office/drawing/2014/main" id="{00000000-0008-0000-0F00-00000903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9" name="【庁舎】&#10;有形固定資産減価償却率最大値テキスト">
          <a:extLst>
            <a:ext uri="{FF2B5EF4-FFF2-40B4-BE49-F238E27FC236}">
              <a16:creationId xmlns:a16="http://schemas.microsoft.com/office/drawing/2014/main" id="{00000000-0008-0000-0F00-00000B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81" name="【庁舎】&#10;有形固定資産減価償却率平均値テキスト">
          <a:extLst>
            <a:ext uri="{FF2B5EF4-FFF2-40B4-BE49-F238E27FC236}">
              <a16:creationId xmlns:a16="http://schemas.microsoft.com/office/drawing/2014/main" id="{00000000-0008-0000-0F00-00000D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85" name="フローチャート: 判断 784">
          <a:extLst>
            <a:ext uri="{FF2B5EF4-FFF2-40B4-BE49-F238E27FC236}">
              <a16:creationId xmlns:a16="http://schemas.microsoft.com/office/drawing/2014/main" id="{00000000-0008-0000-0F00-00001103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786" name="フローチャート: 判断 785">
          <a:extLst>
            <a:ext uri="{FF2B5EF4-FFF2-40B4-BE49-F238E27FC236}">
              <a16:creationId xmlns:a16="http://schemas.microsoft.com/office/drawing/2014/main" id="{00000000-0008-0000-0F00-000012030000}"/>
            </a:ext>
          </a:extLst>
        </xdr:cNvPr>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115207</xdr:rowOff>
    </xdr:from>
    <xdr:to>
      <xdr:col>85</xdr:col>
      <xdr:colOff>177800</xdr:colOff>
      <xdr:row>106</xdr:row>
      <xdr:rowOff>45357</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16268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93634</xdr:rowOff>
    </xdr:from>
    <xdr:ext cx="405111" cy="259045"/>
    <xdr:sp macro="" textlink="">
      <xdr:nvSpPr>
        <xdr:cNvPr id="793" name="【庁舎】&#10;有形固定資産減価償却率該当値テキスト">
          <a:extLst>
            <a:ext uri="{FF2B5EF4-FFF2-40B4-BE49-F238E27FC236}">
              <a16:creationId xmlns:a16="http://schemas.microsoft.com/office/drawing/2014/main" id="{00000000-0008-0000-0F00-000019030000}"/>
            </a:ext>
          </a:extLst>
        </xdr:cNvPr>
        <xdr:cNvSpPr txBox="1"/>
      </xdr:nvSpPr>
      <xdr:spPr>
        <a:xfrm>
          <a:off x="16357600" y="1809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92348</xdr:rowOff>
    </xdr:from>
    <xdr:to>
      <xdr:col>81</xdr:col>
      <xdr:colOff>101600</xdr:colOff>
      <xdr:row>106</xdr:row>
      <xdr:rowOff>22498</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15430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143148</xdr:rowOff>
    </xdr:from>
    <xdr:to>
      <xdr:col>85</xdr:col>
      <xdr:colOff>127000</xdr:colOff>
      <xdr:row>105</xdr:row>
      <xdr:rowOff>166007</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5481300" y="18145398"/>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82550</xdr:rowOff>
    </xdr:from>
    <xdr:to>
      <xdr:col>76</xdr:col>
      <xdr:colOff>165100</xdr:colOff>
      <xdr:row>106</xdr:row>
      <xdr:rowOff>12700</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14541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105</xdr:row>
      <xdr:rowOff>143148</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4592300" y="181356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62956</xdr:rowOff>
    </xdr:from>
    <xdr:to>
      <xdr:col>72</xdr:col>
      <xdr:colOff>38100</xdr:colOff>
      <xdr:row>105</xdr:row>
      <xdr:rowOff>164556</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13652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113756</xdr:rowOff>
    </xdr:from>
    <xdr:to>
      <xdr:col>76</xdr:col>
      <xdr:colOff>114300</xdr:colOff>
      <xdr:row>105</xdr:row>
      <xdr:rowOff>133350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3703300" y="181160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44994</xdr:rowOff>
    </xdr:from>
    <xdr:to>
      <xdr:col>67</xdr:col>
      <xdr:colOff>101600</xdr:colOff>
      <xdr:row>105</xdr:row>
      <xdr:rowOff>146594</xdr:rowOff>
    </xdr:to>
    <xdr:sp macro="" textlink="">
      <xdr:nvSpPr>
        <xdr:cNvPr id="800" name="楕円 799">
          <a:extLst>
            <a:ext uri="{FF2B5EF4-FFF2-40B4-BE49-F238E27FC236}">
              <a16:creationId xmlns:a16="http://schemas.microsoft.com/office/drawing/2014/main" id="{00000000-0008-0000-0F00-000020030000}"/>
            </a:ext>
          </a:extLst>
        </xdr:cNvPr>
        <xdr:cNvSpPr/>
      </xdr:nvSpPr>
      <xdr:spPr>
        <a:xfrm>
          <a:off x="12763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95794</xdr:rowOff>
    </xdr:from>
    <xdr:to>
      <xdr:col>71</xdr:col>
      <xdr:colOff>177800</xdr:colOff>
      <xdr:row>105</xdr:row>
      <xdr:rowOff>113756</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2814300" y="1809804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02" name="n_1aveValue【庁舎】&#10;有形固定資産減価償却率">
          <a:extLst>
            <a:ext uri="{FF2B5EF4-FFF2-40B4-BE49-F238E27FC236}">
              <a16:creationId xmlns:a16="http://schemas.microsoft.com/office/drawing/2014/main" id="{00000000-0008-0000-0F00-000022030000}"/>
            </a:ext>
          </a:extLst>
        </xdr:cNvPr>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03" name="n_2aveValue【庁舎】&#10;有形固定資産減価償却率">
          <a:extLst>
            <a:ext uri="{FF2B5EF4-FFF2-40B4-BE49-F238E27FC236}">
              <a16:creationId xmlns:a16="http://schemas.microsoft.com/office/drawing/2014/main" id="{00000000-0008-0000-0F00-000023030000}"/>
            </a:ext>
          </a:extLst>
        </xdr:cNvPr>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04" name="n_3aveValue【庁舎】&#10;有形固定資産減価償却率">
          <a:extLst>
            <a:ext uri="{FF2B5EF4-FFF2-40B4-BE49-F238E27FC236}">
              <a16:creationId xmlns:a16="http://schemas.microsoft.com/office/drawing/2014/main" id="{00000000-0008-0000-0F00-000024030000}"/>
            </a:ext>
          </a:extLst>
        </xdr:cNvPr>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05" name="n_4aveValue【庁舎】&#10;有形固定資産減価償却率">
          <a:extLst>
            <a:ext uri="{FF2B5EF4-FFF2-40B4-BE49-F238E27FC236}">
              <a16:creationId xmlns:a16="http://schemas.microsoft.com/office/drawing/2014/main" id="{00000000-0008-0000-0F00-000025030000}"/>
            </a:ext>
          </a:extLst>
        </xdr:cNvPr>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13625</xdr:rowOff>
    </xdr:from>
    <xdr:ext cx="405111" cy="259045"/>
    <xdr:sp macro="" textlink="">
      <xdr:nvSpPr>
        <xdr:cNvPr id="806" name="n_1mainValue【庁舎】&#10;有形固定資産減価償却率">
          <a:extLst>
            <a:ext uri="{FF2B5EF4-FFF2-40B4-BE49-F238E27FC236}">
              <a16:creationId xmlns:a16="http://schemas.microsoft.com/office/drawing/2014/main" id="{00000000-0008-0000-0F00-000026030000}"/>
            </a:ext>
          </a:extLst>
        </xdr:cNvPr>
        <xdr:cNvSpPr txBox="1"/>
      </xdr:nvSpPr>
      <xdr:spPr>
        <a:xfrm>
          <a:off x="152660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3827</xdr:rowOff>
    </xdr:from>
    <xdr:ext cx="405111" cy="259045"/>
    <xdr:sp macro="" textlink="">
      <xdr:nvSpPr>
        <xdr:cNvPr id="807" name="n_2mainValue【庁舎】&#10;有形固定資産減価償却率">
          <a:extLst>
            <a:ext uri="{FF2B5EF4-FFF2-40B4-BE49-F238E27FC236}">
              <a16:creationId xmlns:a16="http://schemas.microsoft.com/office/drawing/2014/main" id="{00000000-0008-0000-0F00-000027030000}"/>
            </a:ext>
          </a:extLst>
        </xdr:cNvPr>
        <xdr:cNvSpPr txBox="1"/>
      </xdr:nvSpPr>
      <xdr:spPr>
        <a:xfrm>
          <a:off x="14389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155683</xdr:rowOff>
    </xdr:from>
    <xdr:ext cx="405111" cy="259045"/>
    <xdr:sp macro="" textlink="">
      <xdr:nvSpPr>
        <xdr:cNvPr id="808" name="n_3mainValue【庁舎】&#10;有形固定資産減価償却率">
          <a:extLst>
            <a:ext uri="{FF2B5EF4-FFF2-40B4-BE49-F238E27FC236}">
              <a16:creationId xmlns:a16="http://schemas.microsoft.com/office/drawing/2014/main" id="{00000000-0008-0000-0F00-000028030000}"/>
            </a:ext>
          </a:extLst>
        </xdr:cNvPr>
        <xdr:cNvSpPr txBox="1"/>
      </xdr:nvSpPr>
      <xdr:spPr>
        <a:xfrm>
          <a:off x="13500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137721</xdr:rowOff>
    </xdr:from>
    <xdr:ext cx="405111" cy="259045"/>
    <xdr:sp macro="" textlink="">
      <xdr:nvSpPr>
        <xdr:cNvPr id="809" name="n_4mainValue【庁舎】&#10;有形固定資産減価償却率">
          <a:extLst>
            <a:ext uri="{FF2B5EF4-FFF2-40B4-BE49-F238E27FC236}">
              <a16:creationId xmlns:a16="http://schemas.microsoft.com/office/drawing/2014/main" id="{00000000-0008-0000-0F00-000029030000}"/>
            </a:ext>
          </a:extLst>
        </xdr:cNvPr>
        <xdr:cNvSpPr txBox="1"/>
      </xdr:nvSpPr>
      <xdr:spPr>
        <a:xfrm>
          <a:off x="12611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a:extLst>
            <a:ext uri="{FF2B5EF4-FFF2-40B4-BE49-F238E27FC236}">
              <a16:creationId xmlns:a16="http://schemas.microsoft.com/office/drawing/2014/main" id="{00000000-0008-0000-0F00-00003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a:extLst>
            <a:ext uri="{FF2B5EF4-FFF2-40B4-BE49-F238E27FC236}">
              <a16:creationId xmlns:a16="http://schemas.microsoft.com/office/drawing/2014/main" id="{00000000-0008-0000-0F00-00003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0" name="【庁舎】&#10;一人当たり面積グラフ枠">
          <a:extLst>
            <a:ext uri="{FF2B5EF4-FFF2-40B4-BE49-F238E27FC236}">
              <a16:creationId xmlns:a16="http://schemas.microsoft.com/office/drawing/2014/main" id="{00000000-0008-0000-0F00-00003E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32" name="【庁舎】&#10;一人当たり面積最小値テキスト">
          <a:extLst>
            <a:ext uri="{FF2B5EF4-FFF2-40B4-BE49-F238E27FC236}">
              <a16:creationId xmlns:a16="http://schemas.microsoft.com/office/drawing/2014/main" id="{00000000-0008-0000-0F00-000040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34" name="【庁舎】&#10;一人当たり面積最大値テキスト">
          <a:extLst>
            <a:ext uri="{FF2B5EF4-FFF2-40B4-BE49-F238E27FC236}">
              <a16:creationId xmlns:a16="http://schemas.microsoft.com/office/drawing/2014/main" id="{00000000-0008-0000-0F00-000042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36" name="【庁舎】&#10;一人当たり面積平均値テキスト">
          <a:extLst>
            <a:ext uri="{FF2B5EF4-FFF2-40B4-BE49-F238E27FC236}">
              <a16:creationId xmlns:a16="http://schemas.microsoft.com/office/drawing/2014/main" id="{00000000-0008-0000-0F00-000044030000}"/>
            </a:ext>
          </a:extLst>
        </xdr:cNvPr>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40" name="フローチャート: 判断 839">
          <a:extLst>
            <a:ext uri="{FF2B5EF4-FFF2-40B4-BE49-F238E27FC236}">
              <a16:creationId xmlns:a16="http://schemas.microsoft.com/office/drawing/2014/main" id="{00000000-0008-0000-0F00-000048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41" name="フローチャート: 判断 840">
          <a:extLst>
            <a:ext uri="{FF2B5EF4-FFF2-40B4-BE49-F238E27FC236}">
              <a16:creationId xmlns:a16="http://schemas.microsoft.com/office/drawing/2014/main" id="{00000000-0008-0000-0F00-000049030000}"/>
            </a:ext>
          </a:extLst>
        </xdr:cNvPr>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00000000-0008-0000-0F00-00004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39115</xdr:rowOff>
    </xdr:from>
    <xdr:to>
      <xdr:col>116</xdr:col>
      <xdr:colOff>114300</xdr:colOff>
      <xdr:row>105</xdr:row>
      <xdr:rowOff>140715</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21107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17542</xdr:rowOff>
    </xdr:from>
    <xdr:ext cx="469744" cy="259045"/>
    <xdr:sp macro="" textlink="">
      <xdr:nvSpPr>
        <xdr:cNvPr id="848" name="【庁舎】&#10;一人当たり面積該当値テキスト">
          <a:extLst>
            <a:ext uri="{FF2B5EF4-FFF2-40B4-BE49-F238E27FC236}">
              <a16:creationId xmlns:a16="http://schemas.microsoft.com/office/drawing/2014/main" id="{00000000-0008-0000-0F00-000050030000}"/>
            </a:ext>
          </a:extLst>
        </xdr:cNvPr>
        <xdr:cNvSpPr txBox="1"/>
      </xdr:nvSpPr>
      <xdr:spPr>
        <a:xfrm>
          <a:off x="22199600" y="1801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48261</xdr:rowOff>
    </xdr:from>
    <xdr:to>
      <xdr:col>112</xdr:col>
      <xdr:colOff>38100</xdr:colOff>
      <xdr:row>105</xdr:row>
      <xdr:rowOff>149861</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212725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89915</xdr:rowOff>
    </xdr:from>
    <xdr:to>
      <xdr:col>116</xdr:col>
      <xdr:colOff>63500</xdr:colOff>
      <xdr:row>105</xdr:row>
      <xdr:rowOff>99061</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21323300" y="18092165"/>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57404</xdr:rowOff>
    </xdr:from>
    <xdr:to>
      <xdr:col>107</xdr:col>
      <xdr:colOff>101600</xdr:colOff>
      <xdr:row>105</xdr:row>
      <xdr:rowOff>159004</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20383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99061</xdr:rowOff>
    </xdr:from>
    <xdr:to>
      <xdr:col>111</xdr:col>
      <xdr:colOff>177800</xdr:colOff>
      <xdr:row>105</xdr:row>
      <xdr:rowOff>108204</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20434300" y="1810131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135128</xdr:rowOff>
    </xdr:from>
    <xdr:to>
      <xdr:col>102</xdr:col>
      <xdr:colOff>165100</xdr:colOff>
      <xdr:row>106</xdr:row>
      <xdr:rowOff>65278</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19494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108204</xdr:rowOff>
    </xdr:from>
    <xdr:to>
      <xdr:col>107</xdr:col>
      <xdr:colOff>50800</xdr:colOff>
      <xdr:row>106</xdr:row>
      <xdr:rowOff>14478</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flipV="1">
          <a:off x="19545300" y="1811045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139700</xdr:rowOff>
    </xdr:from>
    <xdr:to>
      <xdr:col>98</xdr:col>
      <xdr:colOff>38100</xdr:colOff>
      <xdr:row>106</xdr:row>
      <xdr:rowOff>69850</xdr:rowOff>
    </xdr:to>
    <xdr:sp macro="" textlink="">
      <xdr:nvSpPr>
        <xdr:cNvPr id="855" name="楕円 854">
          <a:extLst>
            <a:ext uri="{FF2B5EF4-FFF2-40B4-BE49-F238E27FC236}">
              <a16:creationId xmlns:a16="http://schemas.microsoft.com/office/drawing/2014/main" id="{00000000-0008-0000-0F00-000057030000}"/>
            </a:ext>
          </a:extLst>
        </xdr:cNvPr>
        <xdr:cNvSpPr/>
      </xdr:nvSpPr>
      <xdr:spPr>
        <a:xfrm>
          <a:off x="18605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xdr:rowOff>
    </xdr:from>
    <xdr:to>
      <xdr:col>102</xdr:col>
      <xdr:colOff>114300</xdr:colOff>
      <xdr:row>106</xdr:row>
      <xdr:rowOff>19050</xdr:rowOff>
    </xdr:to>
    <xdr:cxnSp macro="">
      <xdr:nvCxnSpPr>
        <xdr:cNvPr id="856" name="直線コネクタ 855">
          <a:extLst>
            <a:ext uri="{FF2B5EF4-FFF2-40B4-BE49-F238E27FC236}">
              <a16:creationId xmlns:a16="http://schemas.microsoft.com/office/drawing/2014/main" id="{00000000-0008-0000-0F00-000058030000}"/>
            </a:ext>
          </a:extLst>
        </xdr:cNvPr>
        <xdr:cNvCxnSpPr/>
      </xdr:nvCxnSpPr>
      <xdr:spPr>
        <a:xfrm flipV="1">
          <a:off x="18656300" y="1818817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857" name="n_1aveValue【庁舎】&#10;一人当たり面積">
          <a:extLst>
            <a:ext uri="{FF2B5EF4-FFF2-40B4-BE49-F238E27FC236}">
              <a16:creationId xmlns:a16="http://schemas.microsoft.com/office/drawing/2014/main" id="{00000000-0008-0000-0F00-000059030000}"/>
            </a:ext>
          </a:extLst>
        </xdr:cNvPr>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858" name="n_2aveValue【庁舎】&#10;一人当たり面積">
          <a:extLst>
            <a:ext uri="{FF2B5EF4-FFF2-40B4-BE49-F238E27FC236}">
              <a16:creationId xmlns:a16="http://schemas.microsoft.com/office/drawing/2014/main" id="{00000000-0008-0000-0F00-00005A030000}"/>
            </a:ext>
          </a:extLst>
        </xdr:cNvPr>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859" name="n_3aveValue【庁舎】&#10;一人当たり面積">
          <a:extLst>
            <a:ext uri="{FF2B5EF4-FFF2-40B4-BE49-F238E27FC236}">
              <a16:creationId xmlns:a16="http://schemas.microsoft.com/office/drawing/2014/main" id="{00000000-0008-0000-0F00-00005B030000}"/>
            </a:ext>
          </a:extLst>
        </xdr:cNvPr>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860" name="n_4aveValue【庁舎】&#10;一人当たり面積">
          <a:extLst>
            <a:ext uri="{FF2B5EF4-FFF2-40B4-BE49-F238E27FC236}">
              <a16:creationId xmlns:a16="http://schemas.microsoft.com/office/drawing/2014/main" id="{00000000-0008-0000-0F00-00005C030000}"/>
            </a:ext>
          </a:extLst>
        </xdr:cNvPr>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140988</xdr:rowOff>
    </xdr:from>
    <xdr:ext cx="469744" cy="259045"/>
    <xdr:sp macro="" textlink="">
      <xdr:nvSpPr>
        <xdr:cNvPr id="861" name="n_1mainValue【庁舎】&#10;一人当たり面積">
          <a:extLst>
            <a:ext uri="{FF2B5EF4-FFF2-40B4-BE49-F238E27FC236}">
              <a16:creationId xmlns:a16="http://schemas.microsoft.com/office/drawing/2014/main" id="{00000000-0008-0000-0F00-00005D030000}"/>
            </a:ext>
          </a:extLst>
        </xdr:cNvPr>
        <xdr:cNvSpPr txBox="1"/>
      </xdr:nvSpPr>
      <xdr:spPr>
        <a:xfrm>
          <a:off x="210757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150131</xdr:rowOff>
    </xdr:from>
    <xdr:ext cx="469744" cy="259045"/>
    <xdr:sp macro="" textlink="">
      <xdr:nvSpPr>
        <xdr:cNvPr id="862" name="n_2mainValue【庁舎】&#10;一人当たり面積">
          <a:extLst>
            <a:ext uri="{FF2B5EF4-FFF2-40B4-BE49-F238E27FC236}">
              <a16:creationId xmlns:a16="http://schemas.microsoft.com/office/drawing/2014/main" id="{00000000-0008-0000-0F00-00005E030000}"/>
            </a:ext>
          </a:extLst>
        </xdr:cNvPr>
        <xdr:cNvSpPr txBox="1"/>
      </xdr:nvSpPr>
      <xdr:spPr>
        <a:xfrm>
          <a:off x="20199427" y="1815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56405</xdr:rowOff>
    </xdr:from>
    <xdr:ext cx="469744" cy="259045"/>
    <xdr:sp macro="" textlink="">
      <xdr:nvSpPr>
        <xdr:cNvPr id="863" name="n_3mainValue【庁舎】&#10;一人当たり面積">
          <a:extLst>
            <a:ext uri="{FF2B5EF4-FFF2-40B4-BE49-F238E27FC236}">
              <a16:creationId xmlns:a16="http://schemas.microsoft.com/office/drawing/2014/main" id="{00000000-0008-0000-0F00-00005F030000}"/>
            </a:ext>
          </a:extLst>
        </xdr:cNvPr>
        <xdr:cNvSpPr txBox="1"/>
      </xdr:nvSpPr>
      <xdr:spPr>
        <a:xfrm>
          <a:off x="193104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60977</xdr:rowOff>
    </xdr:from>
    <xdr:ext cx="469744" cy="259045"/>
    <xdr:sp macro="" textlink="">
      <xdr:nvSpPr>
        <xdr:cNvPr id="864" name="n_4mainValue【庁舎】&#10;一人当たり面積">
          <a:extLst>
            <a:ext uri="{FF2B5EF4-FFF2-40B4-BE49-F238E27FC236}">
              <a16:creationId xmlns:a16="http://schemas.microsoft.com/office/drawing/2014/main" id="{00000000-0008-0000-0F00-000060030000}"/>
            </a:ext>
          </a:extLst>
        </xdr:cNvPr>
        <xdr:cNvSpPr txBox="1"/>
      </xdr:nvSpPr>
      <xdr:spPr>
        <a:xfrm>
          <a:off x="18421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00000000-0008-0000-0F00-00006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00000000-0008-0000-0F00-00006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00000000-0008-0000-0F00-00006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福祉施設であり、特に低くなっている施設は、一般廃棄物処理施設である。福祉施設については、昭和５０年代に建設した福祉関係施設の老朽化割合が８０％になっていることが挙げられ、消防施設については、昭和５０年代に建設した消防団車庫及び防火水槽の老朽化割合が８０％を超えており、今後、集約化を図りながらそれぞれ計画的に施設を更新していく。なお、市民会館においては、老朽化した市民会館を除却したことにより、一人当たりの面積は減少している。今後は各施設の現況を把握し、長寿命化等に努め、施設の維持を行っていく。</a:t>
          </a:r>
        </a:p>
        <a:p>
          <a:endParaRPr kumimoji="1" lang="ja-JP" altLang="en-US" sz="1100">
            <a:solidFill>
              <a:schemeClr val="dk1"/>
            </a:solidFill>
            <a:effectLst/>
            <a:latin typeface="+mn-lt"/>
            <a:ea typeface="+mn-ea"/>
            <a:cs typeface="+mn-cs"/>
          </a:endParaRPr>
        </a:p>
        <a:p>
          <a:endParaRPr kumimoji="1" lang="ja-JP" altLang="en-US"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ほぼ横ばいで推移しているが、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類似団体区分が変更されたことにより類似団体平均を大きく下回っている。例年低い水準で推移している主な要因としては、少子高齢化が進んでおり、また、市内に大規模な事業所が存在しないこと等により、財政基盤が弱いこと等が挙げられる。これまでに引き続き、今後も市税の徴収強化等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43</xdr:row>
      <xdr:rowOff>14817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117069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公債費及び退職者が少なかったことにより人件費が減少したため、経常収支比率は１．６％改善したものの、依然として低い水準となっており、類似団体平均を大きく下回っている。業務の民間委託や指定管理制度の導入等により人件費の抑制を図るなど、経常経費の削減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66</xdr:row>
      <xdr:rowOff>5334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4381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65786</xdr:rowOff>
    </xdr:from>
    <xdr:to>
      <xdr:col>19</xdr:col>
      <xdr:colOff>133350</xdr:colOff>
      <xdr:row>66</xdr:row>
      <xdr:rowOff>5334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1003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65</xdr:row>
      <xdr:rowOff>85090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21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44196</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016996"/>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116095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8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14986</xdr:rowOff>
    </xdr:from>
    <xdr:to>
      <xdr:col>15</xdr:col>
      <xdr:colOff>133350</xdr:colOff>
      <xdr:row>65</xdr:row>
      <xdr:rowOff>116586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101363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34290</xdr:rowOff>
    </xdr:from>
    <xdr:to>
      <xdr:col>11</xdr:col>
      <xdr:colOff>82550</xdr:colOff>
      <xdr:row>65</xdr:row>
      <xdr:rowOff>135890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120667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164846</xdr:rowOff>
    </xdr:from>
    <xdr:to>
      <xdr:col>7</xdr:col>
      <xdr:colOff>31750</xdr:colOff>
      <xdr:row>64</xdr:row>
      <xdr:rowOff>94996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79773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[173,731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及び維持補修費の合計額の人口１人当たりの金額が類似団体平均を上回っているのは、主に人件費が要因となっており、これは、主にごみ収集業務や保育所等の施設運営を直営で行っているためである。今後も人口の減少が見込まれ、民間委託や指定管理制度の導入等により人件費の抑制を図るなど、コストの低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92723</xdr:rowOff>
    </xdr:from>
    <xdr:to>
      <xdr:col>23</xdr:col>
      <xdr:colOff>133350</xdr:colOff>
      <xdr:row>85</xdr:row>
      <xdr:rowOff>19501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494523"/>
          <a:ext cx="838200" cy="9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46262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05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152732</xdr:rowOff>
    </xdr:from>
    <xdr:to>
      <xdr:col>19</xdr:col>
      <xdr:colOff>133350</xdr:colOff>
      <xdr:row>84</xdr:row>
      <xdr:rowOff>92723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83082"/>
          <a:ext cx="889000" cy="1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90684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7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152732</xdr:rowOff>
    </xdr:from>
    <xdr:to>
      <xdr:col>15</xdr:col>
      <xdr:colOff>82550</xdr:colOff>
      <xdr:row>84</xdr:row>
      <xdr:rowOff>9745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4383082"/>
          <a:ext cx="889000" cy="2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115943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0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144295</xdr:rowOff>
    </xdr:from>
    <xdr:to>
      <xdr:col>11</xdr:col>
      <xdr:colOff>31750</xdr:colOff>
      <xdr:row>84</xdr:row>
      <xdr:rowOff>9745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74645"/>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81002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68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115412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140151</xdr:rowOff>
    </xdr:from>
    <xdr:to>
      <xdr:col>23</xdr:col>
      <xdr:colOff>184150</xdr:colOff>
      <xdr:row>85</xdr:row>
      <xdr:rowOff>70301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54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112228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1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41923</xdr:rowOff>
    </xdr:from>
    <xdr:to>
      <xdr:col>19</xdr:col>
      <xdr:colOff>184150</xdr:colOff>
      <xdr:row>84</xdr:row>
      <xdr:rowOff>143523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4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128300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3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101932</xdr:rowOff>
    </xdr:from>
    <xdr:to>
      <xdr:col>15</xdr:col>
      <xdr:colOff>133350</xdr:colOff>
      <xdr:row>84</xdr:row>
      <xdr:rowOff>32082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3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16859</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41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130395</xdr:rowOff>
    </xdr:from>
    <xdr:to>
      <xdr:col>11</xdr:col>
      <xdr:colOff>82550</xdr:colOff>
      <xdr:row>84</xdr:row>
      <xdr:rowOff>60545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6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45322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93495</xdr:rowOff>
    </xdr:from>
    <xdr:to>
      <xdr:col>7</xdr:col>
      <xdr:colOff>31750</xdr:colOff>
      <xdr:row>84</xdr:row>
      <xdr:rowOff>23645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2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8422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10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年度に財政健全化計画が終了したことに伴い、計画の一環として実施していた職員給与の１０％カット分を復活させた。その結果近年では類似団体を上回っており、給与の適正化に努めていく必要がある。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16329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898007"/>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153307</xdr:rowOff>
    </xdr:from>
    <xdr:to>
      <xdr:col>77</xdr:col>
      <xdr:colOff>44450</xdr:colOff>
      <xdr:row>87</xdr:row>
      <xdr:rowOff>102507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89800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118836</xdr:rowOff>
    </xdr:from>
    <xdr:to>
      <xdr:col>72</xdr:col>
      <xdr:colOff>203200</xdr:colOff>
      <xdr:row>87</xdr:row>
      <xdr:rowOff>102507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635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102507</xdr:rowOff>
    </xdr:from>
    <xdr:to>
      <xdr:col>77</xdr:col>
      <xdr:colOff>95250</xdr:colOff>
      <xdr:row>87</xdr:row>
      <xdr:rowOff>32657</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51707</xdr:rowOff>
    </xdr:from>
    <xdr:to>
      <xdr:col>73</xdr:col>
      <xdr:colOff>44450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138084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68036</xdr:rowOff>
    </xdr:from>
    <xdr:to>
      <xdr:col>68</xdr:col>
      <xdr:colOff>203200</xdr:colOff>
      <xdr:row>86</xdr:row>
      <xdr:rowOff>169636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154413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財政健全化計画に基づき、人件費の抑制を図るために職員数の削減を実施し、計画終了後も適正な職員数となるように努めてきている。しかしながら、地理的・社会的要因等から公共施設が現在も数多く存在しており、類似団体と比較した際にはそれらの平均を大きく上回っている状況である。また近年の人口減少も職員数割合の増大に拍車をかけている。新規採用の抑制や民間委託の導入、施設の統廃合等も視野に入れ、今後も引き続き職員数の適正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16147</xdr:rowOff>
    </xdr:from>
    <xdr:to>
      <xdr:col>81</xdr:col>
      <xdr:colOff>44450</xdr:colOff>
      <xdr:row>65</xdr:row>
      <xdr:rowOff>166098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1160397"/>
          <a:ext cx="838200" cy="14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151402</xdr:rowOff>
    </xdr:from>
    <xdr:to>
      <xdr:col>77</xdr:col>
      <xdr:colOff>44450</xdr:colOff>
      <xdr:row>65</xdr:row>
      <xdr:rowOff>16147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112420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60053</xdr:rowOff>
    </xdr:from>
    <xdr:to>
      <xdr:col>72</xdr:col>
      <xdr:colOff>203200</xdr:colOff>
      <xdr:row>64</xdr:row>
      <xdr:rowOff>151402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1032853"/>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27305</xdr:rowOff>
    </xdr:from>
    <xdr:to>
      <xdr:col>68</xdr:col>
      <xdr:colOff>152400</xdr:colOff>
      <xdr:row>64</xdr:row>
      <xdr:rowOff>60053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1000105"/>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115298</xdr:rowOff>
    </xdr:from>
    <xdr:to>
      <xdr:col>81</xdr:col>
      <xdr:colOff>95250</xdr:colOff>
      <xdr:row>66</xdr:row>
      <xdr:rowOff>45448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12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87375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123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136797</xdr:rowOff>
    </xdr:from>
    <xdr:to>
      <xdr:col>77</xdr:col>
      <xdr:colOff>95250</xdr:colOff>
      <xdr:row>65</xdr:row>
      <xdr:rowOff>66947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51724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1195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100602</xdr:rowOff>
    </xdr:from>
    <xdr:to>
      <xdr:col>73</xdr:col>
      <xdr:colOff>44450</xdr:colOff>
      <xdr:row>65</xdr:row>
      <xdr:rowOff>30752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1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15529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115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9253</xdr:rowOff>
    </xdr:from>
    <xdr:to>
      <xdr:col>68</xdr:col>
      <xdr:colOff>203200</xdr:colOff>
      <xdr:row>64</xdr:row>
      <xdr:rowOff>110853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95630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147955</xdr:rowOff>
    </xdr:from>
    <xdr:to>
      <xdr:col>64</xdr:col>
      <xdr:colOff>152400</xdr:colOff>
      <xdr:row>64</xdr:row>
      <xdr:rowOff>78105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4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62882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3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の抑制や低利の借り換えをおこなったことにより、公債費については年々減少傾向にある。しかし、平成２９年度に過疎団体に指定され、過疎脱却に向けた事業のための起債の償還が今後始まり、実質公債費比率は増加していくと見込まれる。実質公債費比率の上昇を抑えるために普通建設事業の優先順位を取り決め、これまで以上に費用対効果を念頭に置いた財政運営が必要になると考え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65617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724238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65617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2504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105833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725043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163847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6773</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30673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32614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127423</xdr:rowOff>
    </xdr:from>
    <xdr:to>
      <xdr:col>64</xdr:col>
      <xdr:colOff>152400</xdr:colOff>
      <xdr:row>43</xdr:row>
      <xdr:rowOff>57573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42350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においては将来負担額が前年度より</a:t>
          </a:r>
          <a:r>
            <a:rPr kumimoji="1" lang="en-US" altLang="ja-JP" sz="1300">
              <a:latin typeface="ＭＳ Ｐゴシック" panose="020B0600070205080204" pitchFamily="50" charset="-128"/>
              <a:ea typeface="ＭＳ Ｐゴシック" panose="020B0600070205080204" pitchFamily="50" charset="-128"/>
            </a:rPr>
            <a:t>+470,940</a:t>
          </a:r>
          <a:r>
            <a:rPr kumimoji="1" lang="ja-JP" altLang="en-US" sz="1300">
              <a:latin typeface="ＭＳ Ｐゴシック" panose="020B0600070205080204" pitchFamily="50" charset="-128"/>
              <a:ea typeface="ＭＳ Ｐゴシック" panose="020B0600070205080204" pitchFamily="50" charset="-128"/>
            </a:rPr>
            <a:t>千円となったものの、充当可能財源等の増（＋</a:t>
          </a:r>
          <a:r>
            <a:rPr kumimoji="1" lang="en-US" altLang="ja-JP" sz="1300">
              <a:latin typeface="ＭＳ Ｐゴシック" panose="020B0600070205080204" pitchFamily="50" charset="-128"/>
              <a:ea typeface="ＭＳ Ｐゴシック" panose="020B0600070205080204" pitchFamily="50" charset="-128"/>
            </a:rPr>
            <a:t>963,257</a:t>
          </a:r>
          <a:r>
            <a:rPr kumimoji="1" lang="ja-JP" altLang="en-US" sz="1300">
              <a:latin typeface="ＭＳ Ｐゴシック" panose="020B0600070205080204" pitchFamily="50" charset="-128"/>
              <a:ea typeface="ＭＳ Ｐゴシック" panose="020B0600070205080204" pitchFamily="50" charset="-128"/>
            </a:rPr>
            <a:t>千円）等により将来負担比率は改善している。</a:t>
          </a:r>
        </a:p>
        <a:p>
          <a:r>
            <a:rPr kumimoji="1" lang="ja-JP" altLang="en-US" sz="1300">
              <a:latin typeface="ＭＳ Ｐゴシック" panose="020B0600070205080204" pitchFamily="50" charset="-128"/>
              <a:ea typeface="ＭＳ Ｐゴシック" panose="020B0600070205080204" pitchFamily="50" charset="-128"/>
            </a:rPr>
            <a:t>しかしながら後年度には複数の大型事業が控えており、過疎対策事業債を始めとした地方債の発行による地方債残高の増が見込まれる。将来負担比率の上昇を抑えるために、より一層費用対効果を念頭に置いた財政運営が必要になると考える。</a:t>
          </a: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133943</xdr:rowOff>
    </xdr:from>
    <xdr:to>
      <xdr:col>81</xdr:col>
      <xdr:colOff>44450</xdr:colOff>
      <xdr:row>19</xdr:row>
      <xdr:rowOff>26839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3220043"/>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26839</xdr:rowOff>
    </xdr:from>
    <xdr:to>
      <xdr:col>77</xdr:col>
      <xdr:colOff>44450</xdr:colOff>
      <xdr:row>19</xdr:row>
      <xdr:rowOff>143468</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3284389"/>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125772</xdr:rowOff>
    </xdr:from>
    <xdr:to>
      <xdr:col>72</xdr:col>
      <xdr:colOff>203200</xdr:colOff>
      <xdr:row>19</xdr:row>
      <xdr:rowOff>143468</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338332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125772</xdr:rowOff>
    </xdr:from>
    <xdr:to>
      <xdr:col>68</xdr:col>
      <xdr:colOff>152400</xdr:colOff>
      <xdr:row>20</xdr:row>
      <xdr:rowOff>29930</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flipV="1">
          <a:off x="13512800" y="3383322"/>
          <a:ext cx="889000" cy="7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83143</xdr:rowOff>
    </xdr:from>
    <xdr:to>
      <xdr:col>81</xdr:col>
      <xdr:colOff>95250</xdr:colOff>
      <xdr:row>19</xdr:row>
      <xdr:rowOff>13293</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316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55220</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31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147489</xdr:rowOff>
    </xdr:from>
    <xdr:to>
      <xdr:col>77</xdr:col>
      <xdr:colOff>95250</xdr:colOff>
      <xdr:row>19</xdr:row>
      <xdr:rowOff>77639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323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62416</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319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92668</xdr:rowOff>
    </xdr:from>
    <xdr:to>
      <xdr:col>73</xdr:col>
      <xdr:colOff>44450</xdr:colOff>
      <xdr:row>20</xdr:row>
      <xdr:rowOff>22818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335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7595</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43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74972</xdr:rowOff>
    </xdr:from>
    <xdr:to>
      <xdr:col>68</xdr:col>
      <xdr:colOff>203200</xdr:colOff>
      <xdr:row>20</xdr:row>
      <xdr:rowOff>5122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333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161349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41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150580</xdr:rowOff>
    </xdr:from>
    <xdr:to>
      <xdr:col>64</xdr:col>
      <xdr:colOff>152400</xdr:colOff>
      <xdr:row>20</xdr:row>
      <xdr:rowOff>80730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34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65507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3494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職員数が多いため、経常収支比率の人件費が高くなっており、例年、類似団体平均を上回っている。新規採用の抑制や民間委託の導入等をおこない、職員数及び人件費の適正化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50800</xdr:rowOff>
    </xdr:from>
    <xdr:to>
      <xdr:col>24</xdr:col>
      <xdr:colOff>25400</xdr:colOff>
      <xdr:row>38</xdr:row>
      <xdr:rowOff>165100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56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111760</xdr:rowOff>
    </xdr:from>
    <xdr:to>
      <xdr:col>19</xdr:col>
      <xdr:colOff>187325</xdr:colOff>
      <xdr:row>38</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62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111760</xdr:rowOff>
    </xdr:from>
    <xdr:to>
      <xdr:col>15</xdr:col>
      <xdr:colOff>98425</xdr:colOff>
      <xdr:row>39</xdr:row>
      <xdr:rowOff>24130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626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39</xdr:row>
      <xdr:rowOff>24130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963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143527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114300</xdr:rowOff>
    </xdr:from>
    <xdr:to>
      <xdr:col>20</xdr:col>
      <xdr:colOff>38100</xdr:colOff>
      <xdr:row>39</xdr:row>
      <xdr:rowOff>44450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29227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71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60960</xdr:rowOff>
    </xdr:from>
    <xdr:to>
      <xdr:col>15</xdr:col>
      <xdr:colOff>149225</xdr:colOff>
      <xdr:row>38</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144780</xdr:rowOff>
    </xdr:from>
    <xdr:to>
      <xdr:col>11</xdr:col>
      <xdr:colOff>60325</xdr:colOff>
      <xdr:row>39</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30480</xdr:rowOff>
    </xdr:from>
    <xdr:to>
      <xdr:col>6</xdr:col>
      <xdr:colOff>171450</xdr:colOff>
      <xdr:row>38</xdr:row>
      <xdr:rowOff>132080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116857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物件費に係る経常収支比率については、ごみ収集のために各家庭に配布するコンテナボックスを購入したことに伴う消耗品の増等により前年と比べ上昇している。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経常経費の改善に努め、物件費の適正化に努めていく。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148771</xdr:rowOff>
    </xdr:from>
    <xdr:to>
      <xdr:col>82</xdr:col>
      <xdr:colOff>107950</xdr:colOff>
      <xdr:row>15</xdr:row>
      <xdr:rowOff>31750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49071"/>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148771</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461986"/>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61686</xdr:rowOff>
    </xdr:from>
    <xdr:to>
      <xdr:col>73</xdr:col>
      <xdr:colOff>180975</xdr:colOff>
      <xdr:row>15</xdr:row>
      <xdr:rowOff>20864</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4619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20864</xdr:rowOff>
    </xdr:from>
    <xdr:to>
      <xdr:col>69</xdr:col>
      <xdr:colOff>92075</xdr:colOff>
      <xdr:row>15</xdr:row>
      <xdr:rowOff>42636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926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97971</xdr:rowOff>
    </xdr:from>
    <xdr:to>
      <xdr:col>78</xdr:col>
      <xdr:colOff>120650</xdr:colOff>
      <xdr:row>15</xdr:row>
      <xdr:rowOff>28121</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38298</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67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163286</xdr:rowOff>
    </xdr:from>
    <xdr:to>
      <xdr:col>65</xdr:col>
      <xdr:colOff>53975</xdr:colOff>
      <xdr:row>15</xdr:row>
      <xdr:rowOff>93436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103613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人口減少等に伴い、生活保護費についても減少してきており、扶助費全体としても減少傾向にある。しかしながら生活保護費に係る国庫補助金についても減少しており、経常経費について比較すると、前年度を上回っている。生活保護費を始めとした扶助費の適正化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56</xdr:row>
      <xdr:rowOff>45357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64915"/>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135165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4669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56</xdr:row>
      <xdr:rowOff>159657</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466943"/>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56</xdr:row>
      <xdr:rowOff>159657</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352643"/>
          <a:ext cx="889000" cy="40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146249</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138084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84365</xdr:rowOff>
    </xdr:from>
    <xdr:to>
      <xdr:col>20</xdr:col>
      <xdr:colOff>38100</xdr:colOff>
      <xdr:row>56</xdr:row>
      <xdr:rowOff>14515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170742</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00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108857</xdr:rowOff>
    </xdr:from>
    <xdr:to>
      <xdr:col>11</xdr:col>
      <xdr:colOff>60325</xdr:colOff>
      <xdr:row>57</xdr:row>
      <xdr:rowOff>39007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23784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年以降その他に係る経常収支比率が類似団体平均を大きく上回っているのは、下水道事業特別会計に対する繰出金における経常経費分の捉え方が</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より変動したことにより、下水道会計に対する繰出金の内、経常経費の割合が増大したこと等によるためである。</a:t>
          </a:r>
        </a:p>
        <a:p>
          <a:r>
            <a:rPr kumimoji="1" lang="ja-JP" altLang="en-US" sz="1300">
              <a:latin typeface="ＭＳ Ｐゴシック" panose="020B0600070205080204" pitchFamily="50" charset="-128"/>
              <a:ea typeface="ＭＳ Ｐゴシック" panose="020B0600070205080204" pitchFamily="50" charset="-128"/>
            </a:rPr>
            <a:t>下水道利用者の加入促進等に努め、使用料の増加を図り、繰出金の適正化に努めていく。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167822</xdr:rowOff>
    </xdr:from>
    <xdr:to>
      <xdr:col>82</xdr:col>
      <xdr:colOff>107950</xdr:colOff>
      <xdr:row>58</xdr:row>
      <xdr:rowOff>2903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4047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17615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47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57</xdr:row>
      <xdr:rowOff>167822</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339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165117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42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162923</xdr:rowOff>
    </xdr:from>
    <xdr:to>
      <xdr:col>73</xdr:col>
      <xdr:colOff>180975</xdr:colOff>
      <xdr:row>57</xdr:row>
      <xdr:rowOff>161290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64123"/>
          <a:ext cx="889000" cy="16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130266</xdr:rowOff>
    </xdr:from>
    <xdr:to>
      <xdr:col>69</xdr:col>
      <xdr:colOff>92075</xdr:colOff>
      <xdr:row>56</xdr:row>
      <xdr:rowOff>162923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3146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123553</xdr:rowOff>
    </xdr:from>
    <xdr:to>
      <xdr:col>82</xdr:col>
      <xdr:colOff>158750</xdr:colOff>
      <xdr:row>58</xdr:row>
      <xdr:rowOff>53703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95630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117022</xdr:rowOff>
    </xdr:from>
    <xdr:to>
      <xdr:col>78</xdr:col>
      <xdr:colOff>120650</xdr:colOff>
      <xdr:row>58</xdr:row>
      <xdr:rowOff>47172</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112123</xdr:rowOff>
    </xdr:from>
    <xdr:to>
      <xdr:col>69</xdr:col>
      <xdr:colOff>142875</xdr:colOff>
      <xdr:row>57</xdr:row>
      <xdr:rowOff>42273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27050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799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79466</xdr:rowOff>
    </xdr:from>
    <xdr:to>
      <xdr:col>65</xdr:col>
      <xdr:colOff>53975</xdr:colOff>
      <xdr:row>57</xdr:row>
      <xdr:rowOff>9616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68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165843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7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前年と比較し、経常収支比率が改善しているのは、やまと広域環境衛生事務組合に対する事務費等負担金が減少したことが主な要因として考えられる。</a:t>
          </a:r>
        </a:p>
        <a:p>
          <a:r>
            <a:rPr kumimoji="1" lang="ja-JP" altLang="en-US" sz="1300">
              <a:latin typeface="ＭＳ Ｐゴシック" panose="020B0600070205080204" pitchFamily="50" charset="-128"/>
              <a:ea typeface="ＭＳ Ｐゴシック" panose="020B0600070205080204" pitchFamily="50" charset="-128"/>
            </a:rPr>
            <a:t>補助費等においては、各種団体等に対する補助金や負担金が多額となっており、社会情勢の変化や補助目的、市の関与の必要性等を考慮し、事業内容や効果等を精査し、必要な見直しを図る。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24130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540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24130</xdr:rowOff>
    </xdr:from>
    <xdr:to>
      <xdr:col>78</xdr:col>
      <xdr:colOff>69850</xdr:colOff>
      <xdr:row>37</xdr:row>
      <xdr:rowOff>28702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28702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36</xdr:row>
      <xdr:rowOff>149860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103141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普通建設事業の抑制や低利の借り換えをおこなったことにより、減少傾向にあるが、公債費に係る経常収支比率は類似団体平均を上回っている。平成２９年度に過疎団体に指定され、過疎脱却に向けた大型建設事業が控えており、今後、公債費は増大していくと見込んでいる。公債費の増大を抑えるために、今後も引き続き事業の取捨選択をおこない、費用対効果を念頭に置いた財政運営が必要になると考え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1270</xdr:rowOff>
    </xdr:from>
    <xdr:to>
      <xdr:col>24</xdr:col>
      <xdr:colOff>25400</xdr:colOff>
      <xdr:row>79</xdr:row>
      <xdr:rowOff>60052</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987800" y="13545820"/>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46989</xdr:rowOff>
    </xdr:from>
    <xdr:to>
      <xdr:col>19</xdr:col>
      <xdr:colOff>187325</xdr:colOff>
      <xdr:row>79</xdr:row>
      <xdr:rowOff>60052</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35915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46989</xdr:rowOff>
    </xdr:from>
    <xdr:to>
      <xdr:col>15</xdr:col>
      <xdr:colOff>98425</xdr:colOff>
      <xdr:row>79</xdr:row>
      <xdr:rowOff>46989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2209800" y="13591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40458</xdr:rowOff>
    </xdr:from>
    <xdr:to>
      <xdr:col>11</xdr:col>
      <xdr:colOff>9525</xdr:colOff>
      <xdr:row>79</xdr:row>
      <xdr:rowOff>46989</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358500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9252</xdr:rowOff>
    </xdr:from>
    <xdr:to>
      <xdr:col>20</xdr:col>
      <xdr:colOff>38100</xdr:colOff>
      <xdr:row>79</xdr:row>
      <xdr:rowOff>110852</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355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95629</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3640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167639</xdr:rowOff>
    </xdr:from>
    <xdr:to>
      <xdr:col>15</xdr:col>
      <xdr:colOff>149225</xdr:colOff>
      <xdr:row>79</xdr:row>
      <xdr:rowOff>97789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82566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167639</xdr:rowOff>
    </xdr:from>
    <xdr:to>
      <xdr:col>11</xdr:col>
      <xdr:colOff>60325</xdr:colOff>
      <xdr:row>79</xdr:row>
      <xdr:rowOff>97789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82566</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161108</xdr:rowOff>
    </xdr:from>
    <xdr:to>
      <xdr:col>6</xdr:col>
      <xdr:colOff>171450</xdr:colOff>
      <xdr:row>79</xdr:row>
      <xdr:rowOff>91258</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353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76035</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36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前年度と比較して、物件費については増加しているが、人件費が改善したため全体として０．７％改善しているが、依然として類似団体平均を大きく上回っており、今後も改善に努めていく必要がある。</a:t>
          </a: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74422</xdr:rowOff>
    </xdr:from>
    <xdr:to>
      <xdr:col>82</xdr:col>
      <xdr:colOff>107950</xdr:colOff>
      <xdr:row>79</xdr:row>
      <xdr:rowOff>106426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5671800" y="136189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10413</xdr:rowOff>
    </xdr:from>
    <xdr:to>
      <xdr:col>78</xdr:col>
      <xdr:colOff>69850</xdr:colOff>
      <xdr:row>79</xdr:row>
      <xdr:rowOff>106426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4782800" y="135549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28702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3556</xdr:rowOff>
    </xdr:from>
    <xdr:to>
      <xdr:col>69</xdr:col>
      <xdr:colOff>92075</xdr:colOff>
      <xdr:row>79</xdr:row>
      <xdr:rowOff>28702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376656"/>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23622</xdr:rowOff>
    </xdr:from>
    <xdr:to>
      <xdr:col>82</xdr:col>
      <xdr:colOff>158750</xdr:colOff>
      <xdr:row>79</xdr:row>
      <xdr:rowOff>125222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167149</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55626</xdr:rowOff>
    </xdr:from>
    <xdr:to>
      <xdr:col>78</xdr:col>
      <xdr:colOff>120650</xdr:colOff>
      <xdr:row>79</xdr:row>
      <xdr:rowOff>157226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142003</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686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131063</xdr:rowOff>
    </xdr:from>
    <xdr:to>
      <xdr:col>74</xdr:col>
      <xdr:colOff>31750</xdr:colOff>
      <xdr:row>79</xdr:row>
      <xdr:rowOff>61213</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45990</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149352</xdr:rowOff>
    </xdr:from>
    <xdr:to>
      <xdr:col>69</xdr:col>
      <xdr:colOff>142875</xdr:colOff>
      <xdr:row>79</xdr:row>
      <xdr:rowOff>79502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64279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124206</xdr:rowOff>
    </xdr:from>
    <xdr:to>
      <xdr:col>65</xdr:col>
      <xdr:colOff>53975</xdr:colOff>
      <xdr:row>78</xdr:row>
      <xdr:rowOff>54356</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39133</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162117</xdr:rowOff>
    </xdr:from>
    <xdr:to>
      <xdr:col>29</xdr:col>
      <xdr:colOff>127000</xdr:colOff>
      <xdr:row>13</xdr:row>
      <xdr:rowOff>23667</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267142"/>
          <a:ext cx="647700" cy="3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144382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6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23667</xdr:rowOff>
    </xdr:from>
    <xdr:to>
      <xdr:col>26</xdr:col>
      <xdr:colOff>50800</xdr:colOff>
      <xdr:row>13</xdr:row>
      <xdr:rowOff>119010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300142"/>
          <a:ext cx="698500" cy="9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119010</xdr:rowOff>
    </xdr:from>
    <xdr:to>
      <xdr:col>22</xdr:col>
      <xdr:colOff>114300</xdr:colOff>
      <xdr:row>13</xdr:row>
      <xdr:rowOff>160044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395485"/>
          <a:ext cx="698500" cy="4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160044</xdr:rowOff>
    </xdr:from>
    <xdr:to>
      <xdr:col>18</xdr:col>
      <xdr:colOff>177800</xdr:colOff>
      <xdr:row>14</xdr:row>
      <xdr:rowOff>53761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436519"/>
          <a:ext cx="698500" cy="65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107675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9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111317</xdr:rowOff>
    </xdr:from>
    <xdr:to>
      <xdr:col>29</xdr:col>
      <xdr:colOff>177800</xdr:colOff>
      <xdr:row>13</xdr:row>
      <xdr:rowOff>41467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21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127844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06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144317</xdr:rowOff>
    </xdr:from>
    <xdr:to>
      <xdr:col>26</xdr:col>
      <xdr:colOff>101600</xdr:colOff>
      <xdr:row>13</xdr:row>
      <xdr:rowOff>74467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24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84644</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018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68210</xdr:rowOff>
    </xdr:from>
    <xdr:to>
      <xdr:col>22</xdr:col>
      <xdr:colOff>165100</xdr:colOff>
      <xdr:row>13</xdr:row>
      <xdr:rowOff>169810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34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8537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11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109244</xdr:rowOff>
    </xdr:from>
    <xdr:to>
      <xdr:col>19</xdr:col>
      <xdr:colOff>38100</xdr:colOff>
      <xdr:row>14</xdr:row>
      <xdr:rowOff>39394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38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49571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15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2961</xdr:rowOff>
    </xdr:from>
    <xdr:to>
      <xdr:col>15</xdr:col>
      <xdr:colOff>101600</xdr:colOff>
      <xdr:row>14</xdr:row>
      <xdr:rowOff>104561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4508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114738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2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246068</xdr:rowOff>
    </xdr:from>
    <xdr:to>
      <xdr:col>29</xdr:col>
      <xdr:colOff>127000</xdr:colOff>
      <xdr:row>34</xdr:row>
      <xdr:rowOff>329343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003800" y="6513518"/>
          <a:ext cx="647700" cy="83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227630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837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246068</xdr:rowOff>
    </xdr:from>
    <xdr:to>
      <xdr:col>26</xdr:col>
      <xdr:colOff>50800</xdr:colOff>
      <xdr:row>34</xdr:row>
      <xdr:rowOff>284440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6513518"/>
          <a:ext cx="698500" cy="383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284440</xdr:rowOff>
    </xdr:from>
    <xdr:to>
      <xdr:col>22</xdr:col>
      <xdr:colOff>114300</xdr:colOff>
      <xdr:row>34</xdr:row>
      <xdr:rowOff>329409</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3606800" y="6551890"/>
          <a:ext cx="698500" cy="4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323675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329278</xdr:rowOff>
    </xdr:from>
    <xdr:to>
      <xdr:col>18</xdr:col>
      <xdr:colOff>177800</xdr:colOff>
      <xdr:row>34</xdr:row>
      <xdr:rowOff>329409</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a:off x="2908300" y="6596728"/>
          <a:ext cx="698500" cy="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293140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903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296863</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90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278543</xdr:rowOff>
    </xdr:from>
    <xdr:to>
      <xdr:col>29</xdr:col>
      <xdr:colOff>177800</xdr:colOff>
      <xdr:row>35</xdr:row>
      <xdr:rowOff>37243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5459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123621</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39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195268</xdr:rowOff>
    </xdr:from>
    <xdr:to>
      <xdr:col>26</xdr:col>
      <xdr:colOff>101600</xdr:colOff>
      <xdr:row>34</xdr:row>
      <xdr:rowOff>296868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462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307045</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623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233640</xdr:rowOff>
    </xdr:from>
    <xdr:to>
      <xdr:col>22</xdr:col>
      <xdr:colOff>165100</xdr:colOff>
      <xdr:row>34</xdr:row>
      <xdr:rowOff>335240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6501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2517</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626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278609</xdr:rowOff>
    </xdr:from>
    <xdr:to>
      <xdr:col>19</xdr:col>
      <xdr:colOff>38100</xdr:colOff>
      <xdr:row>35</xdr:row>
      <xdr:rowOff>37309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54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47486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631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278478</xdr:rowOff>
    </xdr:from>
    <xdr:to>
      <xdr:col>15</xdr:col>
      <xdr:colOff>101600</xdr:colOff>
      <xdr:row>35</xdr:row>
      <xdr:rowOff>37178</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545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47355</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631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140252</xdr:rowOff>
    </xdr:from>
    <xdr:to>
      <xdr:col>24</xdr:col>
      <xdr:colOff>63500</xdr:colOff>
      <xdr:row>33</xdr:row>
      <xdr:rowOff>119869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5626652"/>
          <a:ext cx="838200" cy="15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140252</xdr:rowOff>
    </xdr:from>
    <xdr:to>
      <xdr:col>19</xdr:col>
      <xdr:colOff>177800</xdr:colOff>
      <xdr:row>33</xdr:row>
      <xdr:rowOff>115088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626652"/>
          <a:ext cx="889000" cy="14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102553</xdr:rowOff>
    </xdr:from>
    <xdr:to>
      <xdr:col>15</xdr:col>
      <xdr:colOff>50800</xdr:colOff>
      <xdr:row>33</xdr:row>
      <xdr:rowOff>115088</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5760403"/>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102553</xdr:rowOff>
    </xdr:from>
    <xdr:to>
      <xdr:col>10</xdr:col>
      <xdr:colOff>114300</xdr:colOff>
      <xdr:row>33</xdr:row>
      <xdr:rowOff>139452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760403"/>
          <a:ext cx="889000" cy="3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69069</xdr:rowOff>
    </xdr:from>
    <xdr:to>
      <xdr:col>24</xdr:col>
      <xdr:colOff>114300</xdr:colOff>
      <xdr:row>33</xdr:row>
      <xdr:rowOff>170669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91946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89452</xdr:rowOff>
    </xdr:from>
    <xdr:to>
      <xdr:col>20</xdr:col>
      <xdr:colOff>38100</xdr:colOff>
      <xdr:row>33</xdr:row>
      <xdr:rowOff>19602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57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36129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35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64288</xdr:rowOff>
    </xdr:from>
    <xdr:to>
      <xdr:col>15</xdr:col>
      <xdr:colOff>101600</xdr:colOff>
      <xdr:row>33</xdr:row>
      <xdr:rowOff>165888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72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10965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4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51753</xdr:rowOff>
    </xdr:from>
    <xdr:to>
      <xdr:col>10</xdr:col>
      <xdr:colOff>165100</xdr:colOff>
      <xdr:row>33</xdr:row>
      <xdr:rowOff>153353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70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169880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48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88652</xdr:rowOff>
    </xdr:from>
    <xdr:to>
      <xdr:col>6</xdr:col>
      <xdr:colOff>38100</xdr:colOff>
      <xdr:row>34</xdr:row>
      <xdr:rowOff>18802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74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35329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52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142225</xdr:rowOff>
    </xdr:from>
    <xdr:to>
      <xdr:col>24</xdr:col>
      <xdr:colOff>63500</xdr:colOff>
      <xdr:row>57</xdr:row>
      <xdr:rowOff>87144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43425"/>
          <a:ext cx="838200" cy="1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71159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672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87144</xdr:rowOff>
    </xdr:from>
    <xdr:to>
      <xdr:col>19</xdr:col>
      <xdr:colOff>177800</xdr:colOff>
      <xdr:row>57</xdr:row>
      <xdr:rowOff>150379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859794"/>
          <a:ext cx="889000" cy="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76019</xdr:rowOff>
    </xdr:from>
    <xdr:to>
      <xdr:col>15</xdr:col>
      <xdr:colOff>50800</xdr:colOff>
      <xdr:row>57</xdr:row>
      <xdr:rowOff>150379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848669"/>
          <a:ext cx="8890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76019</xdr:rowOff>
    </xdr:from>
    <xdr:to>
      <xdr:col>10</xdr:col>
      <xdr:colOff>114300</xdr:colOff>
      <xdr:row>57</xdr:row>
      <xdr:rowOff>93033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848669"/>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91425</xdr:rowOff>
    </xdr:from>
    <xdr:to>
      <xdr:col>24</xdr:col>
      <xdr:colOff>114300</xdr:colOff>
      <xdr:row>57</xdr:row>
      <xdr:rowOff>21575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114302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4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36344</xdr:rowOff>
    </xdr:from>
    <xdr:to>
      <xdr:col>20</xdr:col>
      <xdr:colOff>38100</xdr:colOff>
      <xdr:row>57</xdr:row>
      <xdr:rowOff>137944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129071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99579</xdr:rowOff>
    </xdr:from>
    <xdr:to>
      <xdr:col>15</xdr:col>
      <xdr:colOff>101600</xdr:colOff>
      <xdr:row>58</xdr:row>
      <xdr:rowOff>29729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20856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25219</xdr:rowOff>
    </xdr:from>
    <xdr:to>
      <xdr:col>10</xdr:col>
      <xdr:colOff>165100</xdr:colOff>
      <xdr:row>57</xdr:row>
      <xdr:rowOff>126819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117946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42233</xdr:rowOff>
    </xdr:from>
    <xdr:to>
      <xdr:col>6</xdr:col>
      <xdr:colOff>38100</xdr:colOff>
      <xdr:row>57</xdr:row>
      <xdr:rowOff>143833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1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134960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0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149644</xdr:rowOff>
    </xdr:from>
    <xdr:to>
      <xdr:col>24</xdr:col>
      <xdr:colOff>63500</xdr:colOff>
      <xdr:row>78</xdr:row>
      <xdr:rowOff>14656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351294"/>
          <a:ext cx="838200" cy="3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120896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22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149644</xdr:rowOff>
    </xdr:from>
    <xdr:to>
      <xdr:col>19</xdr:col>
      <xdr:colOff>177800</xdr:colOff>
      <xdr:row>78</xdr:row>
      <xdr:rowOff>41287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51294"/>
          <a:ext cx="8890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45381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41287</xdr:rowOff>
    </xdr:from>
    <xdr:to>
      <xdr:col>15</xdr:col>
      <xdr:colOff>50800</xdr:colOff>
      <xdr:row>78</xdr:row>
      <xdr:rowOff>95390</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14387"/>
          <a:ext cx="889000" cy="5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95390</xdr:rowOff>
    </xdr:from>
    <xdr:to>
      <xdr:col>10</xdr:col>
      <xdr:colOff>114300</xdr:colOff>
      <xdr:row>78</xdr:row>
      <xdr:rowOff>96723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468490"/>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135306</xdr:rowOff>
    </xdr:from>
    <xdr:to>
      <xdr:col>24</xdr:col>
      <xdr:colOff>114300</xdr:colOff>
      <xdr:row>78</xdr:row>
      <xdr:rowOff>65456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36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158183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8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98844</xdr:rowOff>
    </xdr:from>
    <xdr:to>
      <xdr:col>20</xdr:col>
      <xdr:colOff>38100</xdr:colOff>
      <xdr:row>78</xdr:row>
      <xdr:rowOff>28994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0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45521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07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161937</xdr:rowOff>
    </xdr:from>
    <xdr:to>
      <xdr:col>15</xdr:col>
      <xdr:colOff>101600</xdr:colOff>
      <xdr:row>78</xdr:row>
      <xdr:rowOff>92087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6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83214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56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44590</xdr:rowOff>
    </xdr:from>
    <xdr:to>
      <xdr:col>10</xdr:col>
      <xdr:colOff>165100</xdr:colOff>
      <xdr:row>78</xdr:row>
      <xdr:rowOff>146190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137317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45923</xdr:rowOff>
    </xdr:from>
    <xdr:to>
      <xdr:col>6</xdr:col>
      <xdr:colOff>38100</xdr:colOff>
      <xdr:row>78</xdr:row>
      <xdr:rowOff>147523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138650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11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100701</xdr:rowOff>
    </xdr:from>
    <xdr:to>
      <xdr:col>24</xdr:col>
      <xdr:colOff>63500</xdr:colOff>
      <xdr:row>93</xdr:row>
      <xdr:rowOff>136065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45551"/>
          <a:ext cx="8382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75237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62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6449</xdr:rowOff>
    </xdr:from>
    <xdr:to>
      <xdr:col>19</xdr:col>
      <xdr:colOff>177800</xdr:colOff>
      <xdr:row>93</xdr:row>
      <xdr:rowOff>136065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5951299"/>
          <a:ext cx="889000" cy="12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137094</xdr:rowOff>
    </xdr:from>
    <xdr:to>
      <xdr:col>15</xdr:col>
      <xdr:colOff>50800</xdr:colOff>
      <xdr:row>93</xdr:row>
      <xdr:rowOff>6449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5910494"/>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137094</xdr:rowOff>
    </xdr:from>
    <xdr:to>
      <xdr:col>10</xdr:col>
      <xdr:colOff>114300</xdr:colOff>
      <xdr:row>93</xdr:row>
      <xdr:rowOff>126967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910494"/>
          <a:ext cx="889000" cy="16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113802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573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65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49901</xdr:rowOff>
    </xdr:from>
    <xdr:to>
      <xdr:col>24</xdr:col>
      <xdr:colOff>114300</xdr:colOff>
      <xdr:row>93</xdr:row>
      <xdr:rowOff>151501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72778</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4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85265</xdr:rowOff>
    </xdr:from>
    <xdr:to>
      <xdr:col>20</xdr:col>
      <xdr:colOff>38100</xdr:colOff>
      <xdr:row>94</xdr:row>
      <xdr:rowOff>15415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0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31942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80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127099</xdr:rowOff>
    </xdr:from>
    <xdr:to>
      <xdr:col>15</xdr:col>
      <xdr:colOff>101600</xdr:colOff>
      <xdr:row>93</xdr:row>
      <xdr:rowOff>57249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90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73776</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67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86294</xdr:rowOff>
    </xdr:from>
    <xdr:to>
      <xdr:col>10</xdr:col>
      <xdr:colOff>165100</xdr:colOff>
      <xdr:row>93</xdr:row>
      <xdr:rowOff>16444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8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32971</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634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76167</xdr:rowOff>
    </xdr:from>
    <xdr:to>
      <xdr:col>6</xdr:col>
      <xdr:colOff>38100</xdr:colOff>
      <xdr:row>94</xdr:row>
      <xdr:rowOff>6317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02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22844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579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71562</xdr:rowOff>
    </xdr:from>
    <xdr:to>
      <xdr:col>55</xdr:col>
      <xdr:colOff>0</xdr:colOff>
      <xdr:row>36</xdr:row>
      <xdr:rowOff>131996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243762"/>
          <a:ext cx="838200" cy="6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158102</xdr:rowOff>
    </xdr:from>
    <xdr:to>
      <xdr:col>50</xdr:col>
      <xdr:colOff>114300</xdr:colOff>
      <xdr:row>36</xdr:row>
      <xdr:rowOff>71562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6158852"/>
          <a:ext cx="8890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156083</xdr:rowOff>
    </xdr:from>
    <xdr:to>
      <xdr:col>45</xdr:col>
      <xdr:colOff>177800</xdr:colOff>
      <xdr:row>35</xdr:row>
      <xdr:rowOff>158102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156833"/>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156083</xdr:rowOff>
    </xdr:from>
    <xdr:to>
      <xdr:col>41</xdr:col>
      <xdr:colOff>50800</xdr:colOff>
      <xdr:row>36</xdr:row>
      <xdr:rowOff>76500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156833"/>
          <a:ext cx="889000" cy="9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167202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81196</xdr:rowOff>
    </xdr:from>
    <xdr:to>
      <xdr:col>55</xdr:col>
      <xdr:colOff>50800</xdr:colOff>
      <xdr:row>37</xdr:row>
      <xdr:rowOff>11346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5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59623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3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20762</xdr:rowOff>
    </xdr:from>
    <xdr:to>
      <xdr:col>50</xdr:col>
      <xdr:colOff>165100</xdr:colOff>
      <xdr:row>36</xdr:row>
      <xdr:rowOff>122362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9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138889</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96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107302</xdr:rowOff>
    </xdr:from>
    <xdr:to>
      <xdr:col>46</xdr:col>
      <xdr:colOff>38100</xdr:colOff>
      <xdr:row>36</xdr:row>
      <xdr:rowOff>37452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10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53979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88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105283</xdr:rowOff>
    </xdr:from>
    <xdr:to>
      <xdr:col>41</xdr:col>
      <xdr:colOff>101600</xdr:colOff>
      <xdr:row>36</xdr:row>
      <xdr:rowOff>35433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51960</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25700</xdr:rowOff>
    </xdr:from>
    <xdr:to>
      <xdr:col>36</xdr:col>
      <xdr:colOff>165100</xdr:colOff>
      <xdr:row>36</xdr:row>
      <xdr:rowOff>127300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9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143827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97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68333</xdr:rowOff>
    </xdr:from>
    <xdr:to>
      <xdr:col>55</xdr:col>
      <xdr:colOff>0</xdr:colOff>
      <xdr:row>57</xdr:row>
      <xdr:rowOff>170833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840983"/>
          <a:ext cx="838200" cy="10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68285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840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170833</xdr:rowOff>
    </xdr:from>
    <xdr:to>
      <xdr:col>50</xdr:col>
      <xdr:colOff>114300</xdr:colOff>
      <xdr:row>58</xdr:row>
      <xdr:rowOff>4840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943483"/>
          <a:ext cx="889000" cy="5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4840</xdr:rowOff>
    </xdr:from>
    <xdr:to>
      <xdr:col>45</xdr:col>
      <xdr:colOff>177800</xdr:colOff>
      <xdr:row>58</xdr:row>
      <xdr:rowOff>66488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48940"/>
          <a:ext cx="889000" cy="6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55616</xdr:rowOff>
    </xdr:from>
    <xdr:to>
      <xdr:col>41</xdr:col>
      <xdr:colOff>50800</xdr:colOff>
      <xdr:row>58</xdr:row>
      <xdr:rowOff>66488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999716"/>
          <a:ext cx="8890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20105</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2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17533</xdr:rowOff>
    </xdr:from>
    <xdr:to>
      <xdr:col>55</xdr:col>
      <xdr:colOff>50800</xdr:colOff>
      <xdr:row>57</xdr:row>
      <xdr:rowOff>119133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90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40410</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4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120033</xdr:rowOff>
    </xdr:from>
    <xdr:to>
      <xdr:col>50</xdr:col>
      <xdr:colOff>165100</xdr:colOff>
      <xdr:row>58</xdr:row>
      <xdr:rowOff>50183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89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41310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98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125490</xdr:rowOff>
    </xdr:from>
    <xdr:to>
      <xdr:col>46</xdr:col>
      <xdr:colOff>38100</xdr:colOff>
      <xdr:row>58</xdr:row>
      <xdr:rowOff>55640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89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46767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9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15688</xdr:rowOff>
    </xdr:from>
    <xdr:to>
      <xdr:col>41</xdr:col>
      <xdr:colOff>101600</xdr:colOff>
      <xdr:row>58</xdr:row>
      <xdr:rowOff>117288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5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108415</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5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4816</xdr:rowOff>
    </xdr:from>
    <xdr:to>
      <xdr:col>36</xdr:col>
      <xdr:colOff>165100</xdr:colOff>
      <xdr:row>58</xdr:row>
      <xdr:rowOff>106416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94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97543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1004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64148</xdr:rowOff>
    </xdr:from>
    <xdr:to>
      <xdr:col>55</xdr:col>
      <xdr:colOff>0</xdr:colOff>
      <xdr:row>79</xdr:row>
      <xdr:rowOff>707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37248"/>
          <a:ext cx="838200" cy="108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140931</xdr:rowOff>
    </xdr:from>
    <xdr:to>
      <xdr:col>50</xdr:col>
      <xdr:colOff>114300</xdr:colOff>
      <xdr:row>79</xdr:row>
      <xdr:rowOff>707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14031"/>
          <a:ext cx="889000" cy="3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140931</xdr:rowOff>
    </xdr:from>
    <xdr:to>
      <xdr:col>45</xdr:col>
      <xdr:colOff>177800</xdr:colOff>
      <xdr:row>79</xdr:row>
      <xdr:rowOff>13891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14031"/>
          <a:ext cx="889000" cy="4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13891</xdr:rowOff>
    </xdr:from>
    <xdr:to>
      <xdr:col>41</xdr:col>
      <xdr:colOff>50800</xdr:colOff>
      <xdr:row>79</xdr:row>
      <xdr:rowOff>20394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58441"/>
          <a:ext cx="889000" cy="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13348</xdr:rowOff>
    </xdr:from>
    <xdr:to>
      <xdr:col>55</xdr:col>
      <xdr:colOff>50800</xdr:colOff>
      <xdr:row>78</xdr:row>
      <xdr:rowOff>114948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38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36225</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121357</xdr:rowOff>
    </xdr:from>
    <xdr:to>
      <xdr:col>50</xdr:col>
      <xdr:colOff>165100</xdr:colOff>
      <xdr:row>79</xdr:row>
      <xdr:rowOff>51507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9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42634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8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90131</xdr:rowOff>
    </xdr:from>
    <xdr:to>
      <xdr:col>46</xdr:col>
      <xdr:colOff>38100</xdr:colOff>
      <xdr:row>79</xdr:row>
      <xdr:rowOff>20281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6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11408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5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134541</xdr:rowOff>
    </xdr:from>
    <xdr:to>
      <xdr:col>41</xdr:col>
      <xdr:colOff>101600</xdr:colOff>
      <xdr:row>79</xdr:row>
      <xdr:rowOff>64691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50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55818</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60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141044</xdr:rowOff>
    </xdr:from>
    <xdr:to>
      <xdr:col>36</xdr:col>
      <xdr:colOff>165100</xdr:colOff>
      <xdr:row>79</xdr:row>
      <xdr:rowOff>71194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1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62321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0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110516</xdr:rowOff>
    </xdr:from>
    <xdr:to>
      <xdr:col>55</xdr:col>
      <xdr:colOff>0</xdr:colOff>
      <xdr:row>96</xdr:row>
      <xdr:rowOff>144239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398266"/>
          <a:ext cx="838200" cy="20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71528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144239</xdr:rowOff>
    </xdr:from>
    <xdr:to>
      <xdr:col>50</xdr:col>
      <xdr:colOff>114300</xdr:colOff>
      <xdr:row>97</xdr:row>
      <xdr:rowOff>85947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03439"/>
          <a:ext cx="889000" cy="11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69417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0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85947</xdr:rowOff>
    </xdr:from>
    <xdr:to>
      <xdr:col>45</xdr:col>
      <xdr:colOff>177800</xdr:colOff>
      <xdr:row>98</xdr:row>
      <xdr:rowOff>52657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16597"/>
          <a:ext cx="889000" cy="13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145230</xdr:rowOff>
    </xdr:from>
    <xdr:to>
      <xdr:col>41</xdr:col>
      <xdr:colOff>50800</xdr:colOff>
      <xdr:row>98</xdr:row>
      <xdr:rowOff>52657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75880"/>
          <a:ext cx="889000" cy="7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28829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8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59716</xdr:rowOff>
    </xdr:from>
    <xdr:to>
      <xdr:col>55</xdr:col>
      <xdr:colOff>50800</xdr:colOff>
      <xdr:row>95</xdr:row>
      <xdr:rowOff>161316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34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82593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1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93439</xdr:rowOff>
    </xdr:from>
    <xdr:to>
      <xdr:col>50</xdr:col>
      <xdr:colOff>165100</xdr:colOff>
      <xdr:row>97</xdr:row>
      <xdr:rowOff>23589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55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40116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32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35147</xdr:rowOff>
    </xdr:from>
    <xdr:to>
      <xdr:col>46</xdr:col>
      <xdr:colOff>38100</xdr:colOff>
      <xdr:row>97</xdr:row>
      <xdr:rowOff>136747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127874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5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1857</xdr:rowOff>
    </xdr:from>
    <xdr:to>
      <xdr:col>41</xdr:col>
      <xdr:colOff>101600</xdr:colOff>
      <xdr:row>98</xdr:row>
      <xdr:rowOff>103457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0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94584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94430</xdr:rowOff>
    </xdr:from>
    <xdr:to>
      <xdr:col>36</xdr:col>
      <xdr:colOff>165100</xdr:colOff>
      <xdr:row>98</xdr:row>
      <xdr:rowOff>24580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2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1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17818</xdr:rowOff>
    </xdr:from>
    <xdr:to>
      <xdr:col>85</xdr:col>
      <xdr:colOff>127000</xdr:colOff>
      <xdr:row>39</xdr:row>
      <xdr:rowOff>36652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04368"/>
          <a:ext cx="838200" cy="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15075</xdr:rowOff>
    </xdr:from>
    <xdr:to>
      <xdr:col>81</xdr:col>
      <xdr:colOff>50800</xdr:colOff>
      <xdr:row>39</xdr:row>
      <xdr:rowOff>17818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0162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15075</xdr:rowOff>
    </xdr:from>
    <xdr:to>
      <xdr:col>76</xdr:col>
      <xdr:colOff>114300</xdr:colOff>
      <xdr:row>39</xdr:row>
      <xdr:rowOff>40360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01625"/>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40360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726910"/>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157302</xdr:rowOff>
    </xdr:from>
    <xdr:to>
      <xdr:col>85</xdr:col>
      <xdr:colOff>177800</xdr:colOff>
      <xdr:row>39</xdr:row>
      <xdr:rowOff>87452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72229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7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138468</xdr:rowOff>
    </xdr:from>
    <xdr:to>
      <xdr:col>81</xdr:col>
      <xdr:colOff>101600</xdr:colOff>
      <xdr:row>39</xdr:row>
      <xdr:rowOff>68618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59745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4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135725</xdr:rowOff>
    </xdr:from>
    <xdr:to>
      <xdr:col>76</xdr:col>
      <xdr:colOff>165100</xdr:colOff>
      <xdr:row>39</xdr:row>
      <xdr:rowOff>65875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161010</xdr:rowOff>
    </xdr:from>
    <xdr:to>
      <xdr:col>72</xdr:col>
      <xdr:colOff>38100</xdr:colOff>
      <xdr:row>39</xdr:row>
      <xdr:rowOff>91160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82287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4017" y="6768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15163</xdr:rowOff>
    </xdr:from>
    <xdr:to>
      <xdr:col>85</xdr:col>
      <xdr:colOff>127000</xdr:colOff>
      <xdr:row>74</xdr:row>
      <xdr:rowOff>23673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2702463"/>
          <a:ext cx="8382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167208</xdr:rowOff>
    </xdr:from>
    <xdr:to>
      <xdr:col>81</xdr:col>
      <xdr:colOff>50800</xdr:colOff>
      <xdr:row>74</xdr:row>
      <xdr:rowOff>15163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6830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167208</xdr:rowOff>
    </xdr:from>
    <xdr:to>
      <xdr:col>76</xdr:col>
      <xdr:colOff>114300</xdr:colOff>
      <xdr:row>74</xdr:row>
      <xdr:rowOff>12560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2683058"/>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125468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169228</xdr:rowOff>
    </xdr:from>
    <xdr:to>
      <xdr:col>71</xdr:col>
      <xdr:colOff>177800</xdr:colOff>
      <xdr:row>74</xdr:row>
      <xdr:rowOff>12560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685078"/>
          <a:ext cx="889000" cy="1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103802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9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72267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9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144323</xdr:rowOff>
    </xdr:from>
    <xdr:to>
      <xdr:col>85</xdr:col>
      <xdr:colOff>177800</xdr:colOff>
      <xdr:row>74</xdr:row>
      <xdr:rowOff>74473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66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167200</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51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135813</xdr:rowOff>
    </xdr:from>
    <xdr:to>
      <xdr:col>81</xdr:col>
      <xdr:colOff>101600</xdr:colOff>
      <xdr:row>74</xdr:row>
      <xdr:rowOff>65963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65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82490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42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116408</xdr:rowOff>
    </xdr:from>
    <xdr:to>
      <xdr:col>76</xdr:col>
      <xdr:colOff>165100</xdr:colOff>
      <xdr:row>74</xdr:row>
      <xdr:rowOff>46558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63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63085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40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133210</xdr:rowOff>
    </xdr:from>
    <xdr:to>
      <xdr:col>72</xdr:col>
      <xdr:colOff>38100</xdr:colOff>
      <xdr:row>74</xdr:row>
      <xdr:rowOff>63360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6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79887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4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118428</xdr:rowOff>
    </xdr:from>
    <xdr:to>
      <xdr:col>67</xdr:col>
      <xdr:colOff>101600</xdr:colOff>
      <xdr:row>74</xdr:row>
      <xdr:rowOff>48578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6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65105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40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26845</xdr:rowOff>
    </xdr:from>
    <xdr:to>
      <xdr:col>85</xdr:col>
      <xdr:colOff>127000</xdr:colOff>
      <xdr:row>98</xdr:row>
      <xdr:rowOff>97126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828945"/>
          <a:ext cx="838200" cy="70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26845</xdr:rowOff>
    </xdr:from>
    <xdr:to>
      <xdr:col>81</xdr:col>
      <xdr:colOff>50800</xdr:colOff>
      <xdr:row>98</xdr:row>
      <xdr:rowOff>71655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28945"/>
          <a:ext cx="889000" cy="4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35906</xdr:rowOff>
    </xdr:from>
    <xdr:to>
      <xdr:col>76</xdr:col>
      <xdr:colOff>114300</xdr:colOff>
      <xdr:row>98</xdr:row>
      <xdr:rowOff>71655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838006"/>
          <a:ext cx="889000" cy="3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35906</xdr:rowOff>
    </xdr:from>
    <xdr:to>
      <xdr:col>71</xdr:col>
      <xdr:colOff>177800</xdr:colOff>
      <xdr:row>98</xdr:row>
      <xdr:rowOff>84959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38006"/>
          <a:ext cx="889000" cy="4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46326</xdr:rowOff>
    </xdr:from>
    <xdr:to>
      <xdr:col>85</xdr:col>
      <xdr:colOff>177800</xdr:colOff>
      <xdr:row>98</xdr:row>
      <xdr:rowOff>147926</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84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168588</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99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147495</xdr:rowOff>
    </xdr:from>
    <xdr:to>
      <xdr:col>81</xdr:col>
      <xdr:colOff>101600</xdr:colOff>
      <xdr:row>98</xdr:row>
      <xdr:rowOff>77645</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7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94172</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20855</xdr:rowOff>
    </xdr:from>
    <xdr:to>
      <xdr:col>76</xdr:col>
      <xdr:colOff>165100</xdr:colOff>
      <xdr:row>98</xdr:row>
      <xdr:rowOff>122455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138982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98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156556</xdr:rowOff>
    </xdr:from>
    <xdr:to>
      <xdr:col>72</xdr:col>
      <xdr:colOff>38100</xdr:colOff>
      <xdr:row>98</xdr:row>
      <xdr:rowOff>86706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78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103233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56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34159</xdr:rowOff>
    </xdr:from>
    <xdr:to>
      <xdr:col>67</xdr:col>
      <xdr:colOff>101600</xdr:colOff>
      <xdr:row>98</xdr:row>
      <xdr:rowOff>135759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126886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95830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107144</xdr:rowOff>
    </xdr:from>
    <xdr:to>
      <xdr:col>116</xdr:col>
      <xdr:colOff>63500</xdr:colOff>
      <xdr:row>73</xdr:row>
      <xdr:rowOff>111544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22994"/>
          <a:ext cx="8382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112513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71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111544</xdr:rowOff>
    </xdr:from>
    <xdr:to>
      <xdr:col>111</xdr:col>
      <xdr:colOff>177800</xdr:colOff>
      <xdr:row>74</xdr:row>
      <xdr:rowOff>22409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27394"/>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32103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22409</xdr:rowOff>
    </xdr:from>
    <xdr:to>
      <xdr:col>107</xdr:col>
      <xdr:colOff>50800</xdr:colOff>
      <xdr:row>74</xdr:row>
      <xdr:rowOff>65786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709709"/>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65786</xdr:rowOff>
    </xdr:from>
    <xdr:to>
      <xdr:col>102</xdr:col>
      <xdr:colOff>114300</xdr:colOff>
      <xdr:row>74</xdr:row>
      <xdr:rowOff>76702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53086"/>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56344</xdr:rowOff>
    </xdr:from>
    <xdr:to>
      <xdr:col>116</xdr:col>
      <xdr:colOff>114300</xdr:colOff>
      <xdr:row>73</xdr:row>
      <xdr:rowOff>157944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5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79221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60744</xdr:rowOff>
    </xdr:from>
    <xdr:to>
      <xdr:col>112</xdr:col>
      <xdr:colOff>38100</xdr:colOff>
      <xdr:row>73</xdr:row>
      <xdr:rowOff>162344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7421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3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143059</xdr:rowOff>
    </xdr:from>
    <xdr:to>
      <xdr:col>107</xdr:col>
      <xdr:colOff>101600</xdr:colOff>
      <xdr:row>74</xdr:row>
      <xdr:rowOff>73209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6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89736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4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14986</xdr:rowOff>
    </xdr:from>
    <xdr:to>
      <xdr:col>102</xdr:col>
      <xdr:colOff>165100</xdr:colOff>
      <xdr:row>74</xdr:row>
      <xdr:rowOff>116586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7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133113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4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25902</xdr:rowOff>
    </xdr:from>
    <xdr:to>
      <xdr:col>98</xdr:col>
      <xdr:colOff>38100</xdr:colOff>
      <xdr:row>74</xdr:row>
      <xdr:rowOff>127502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144029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普通建設事業費について、新規整備分及び更新整備分共に前年度よりも増大している。主な要因としては、新規整備分については不燃ごみ分別施設設置事業（</a:t>
          </a:r>
          <a:r>
            <a:rPr kumimoji="1" lang="en-US" altLang="ja-JP" sz="1300">
              <a:latin typeface="ＭＳ Ｐゴシック" panose="020B0600070205080204" pitchFamily="50" charset="-128"/>
              <a:ea typeface="ＭＳ Ｐゴシック" panose="020B0600070205080204" pitchFamily="50" charset="-128"/>
            </a:rPr>
            <a:t>203,500</a:t>
          </a:r>
          <a:r>
            <a:rPr kumimoji="1" lang="ja-JP" altLang="en-US" sz="1300">
              <a:latin typeface="ＭＳ Ｐゴシック" panose="020B0600070205080204" pitchFamily="50" charset="-128"/>
              <a:ea typeface="ＭＳ Ｐゴシック" panose="020B0600070205080204" pitchFamily="50" charset="-128"/>
            </a:rPr>
            <a:t>千円）や葛中学校解体工事（</a:t>
          </a:r>
          <a:r>
            <a:rPr kumimoji="1" lang="en-US" altLang="ja-JP" sz="1300">
              <a:latin typeface="ＭＳ Ｐゴシック" panose="020B0600070205080204" pitchFamily="50" charset="-128"/>
              <a:ea typeface="ＭＳ Ｐゴシック" panose="020B0600070205080204" pitchFamily="50" charset="-128"/>
            </a:rPr>
            <a:t>150,700</a:t>
          </a:r>
          <a:r>
            <a:rPr kumimoji="1" lang="ja-JP" altLang="en-US" sz="1300">
              <a:latin typeface="ＭＳ Ｐゴシック" panose="020B0600070205080204" pitchFamily="50" charset="-128"/>
              <a:ea typeface="ＭＳ Ｐゴシック" panose="020B0600070205080204" pitchFamily="50" charset="-128"/>
            </a:rPr>
            <a:t>千円）、等が考えられ、更新整備分については、市民運動公園管理棟改修事業（</a:t>
          </a:r>
          <a:r>
            <a:rPr kumimoji="1" lang="en-US" altLang="ja-JP" sz="1300">
              <a:latin typeface="ＭＳ Ｐゴシック" panose="020B0600070205080204" pitchFamily="50" charset="-128"/>
              <a:ea typeface="ＭＳ Ｐゴシック" panose="020B0600070205080204" pitchFamily="50" charset="-128"/>
            </a:rPr>
            <a:t>306,703</a:t>
          </a:r>
          <a:r>
            <a:rPr kumimoji="1" lang="ja-JP" altLang="en-US" sz="1300">
              <a:latin typeface="ＭＳ Ｐゴシック" panose="020B0600070205080204" pitchFamily="50" charset="-128"/>
              <a:ea typeface="ＭＳ Ｐゴシック" panose="020B0600070205080204" pitchFamily="50" charset="-128"/>
            </a:rPr>
            <a:t>千円）や小学校大規模改造事業（空調設備設置）の増（</a:t>
          </a:r>
          <a:r>
            <a:rPr kumimoji="1" lang="en-US" altLang="ja-JP" sz="1300">
              <a:latin typeface="ＭＳ Ｐゴシック" panose="020B0600070205080204" pitchFamily="50" charset="-128"/>
              <a:ea typeface="ＭＳ Ｐゴシック" panose="020B0600070205080204" pitchFamily="50" charset="-128"/>
            </a:rPr>
            <a:t>155,726</a:t>
          </a:r>
          <a:r>
            <a:rPr kumimoji="1" lang="ja-JP" altLang="en-US" sz="1300">
              <a:latin typeface="ＭＳ Ｐゴシック" panose="020B0600070205080204" pitchFamily="50" charset="-128"/>
              <a:ea typeface="ＭＳ Ｐゴシック" panose="020B0600070205080204" pitchFamily="50" charset="-128"/>
            </a:rPr>
            <a:t>千円）等が考えられる。また後年度においては、大型事業を複数予定していることから普通建設事業費についても大きく増えていく見込みとなっており、その上でできうる限り事業費を抑制していくために今後はより一層費用対効果を考慮した財政運営をおこな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25,525
25,176
60.58
15,012,906
14,799,358
122,897
7,466,637
18,852,551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105.6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64915</xdr:rowOff>
    </xdr:from>
    <xdr:to>
      <xdr:col>24</xdr:col>
      <xdr:colOff>63500</xdr:colOff>
      <xdr:row>33</xdr:row>
      <xdr:rowOff>153089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22765"/>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62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5479</xdr:rowOff>
    </xdr:from>
    <xdr:to>
      <xdr:col>19</xdr:col>
      <xdr:colOff>177800</xdr:colOff>
      <xdr:row>33</xdr:row>
      <xdr:rowOff>153089</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663329"/>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112720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167785</xdr:rowOff>
    </xdr:from>
    <xdr:to>
      <xdr:col>15</xdr:col>
      <xdr:colOff>50800</xdr:colOff>
      <xdr:row>33</xdr:row>
      <xdr:rowOff>5479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6541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100637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65242</xdr:rowOff>
    </xdr:from>
    <xdr:to>
      <xdr:col>10</xdr:col>
      <xdr:colOff>114300</xdr:colOff>
      <xdr:row>32</xdr:row>
      <xdr:rowOff>167785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51642"/>
          <a:ext cx="889000" cy="10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88228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146684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14115</xdr:rowOff>
    </xdr:from>
    <xdr:to>
      <xdr:col>24</xdr:col>
      <xdr:colOff>114300</xdr:colOff>
      <xdr:row>33</xdr:row>
      <xdr:rowOff>115715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36992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23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102289</xdr:rowOff>
    </xdr:from>
    <xdr:to>
      <xdr:col>20</xdr:col>
      <xdr:colOff>38100</xdr:colOff>
      <xdr:row>34</xdr:row>
      <xdr:rowOff>32439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48966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126129</xdr:rowOff>
    </xdr:from>
    <xdr:to>
      <xdr:col>15</xdr:col>
      <xdr:colOff>101600</xdr:colOff>
      <xdr:row>33</xdr:row>
      <xdr:rowOff>56279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72806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38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116985</xdr:rowOff>
    </xdr:from>
    <xdr:to>
      <xdr:col>10</xdr:col>
      <xdr:colOff>165100</xdr:colOff>
      <xdr:row>33</xdr:row>
      <xdr:rowOff>47135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63662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3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14442</xdr:rowOff>
    </xdr:from>
    <xdr:to>
      <xdr:col>6</xdr:col>
      <xdr:colOff>38100</xdr:colOff>
      <xdr:row>32</xdr:row>
      <xdr:rowOff>116042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50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132569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7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154278</xdr:rowOff>
    </xdr:from>
    <xdr:to>
      <xdr:col>24</xdr:col>
      <xdr:colOff>63500</xdr:colOff>
      <xdr:row>58</xdr:row>
      <xdr:rowOff>30145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26928"/>
          <a:ext cx="838200" cy="4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154278</xdr:rowOff>
    </xdr:from>
    <xdr:to>
      <xdr:col>19</xdr:col>
      <xdr:colOff>177800</xdr:colOff>
      <xdr:row>58</xdr:row>
      <xdr:rowOff>48306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26928"/>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90912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16841</xdr:rowOff>
    </xdr:from>
    <xdr:to>
      <xdr:col>15</xdr:col>
      <xdr:colOff>50800</xdr:colOff>
      <xdr:row>58</xdr:row>
      <xdr:rowOff>48306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60941"/>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103047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16841</xdr:rowOff>
    </xdr:from>
    <xdr:to>
      <xdr:col>10</xdr:col>
      <xdr:colOff>114300</xdr:colOff>
      <xdr:row>58</xdr:row>
      <xdr:rowOff>54840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60941"/>
          <a:ext cx="889000" cy="3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150795</xdr:rowOff>
    </xdr:from>
    <xdr:to>
      <xdr:col>24</xdr:col>
      <xdr:colOff>114300</xdr:colOff>
      <xdr:row>58</xdr:row>
      <xdr:rowOff>80945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129222</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103478</xdr:rowOff>
    </xdr:from>
    <xdr:to>
      <xdr:col>20</xdr:col>
      <xdr:colOff>38100</xdr:colOff>
      <xdr:row>58</xdr:row>
      <xdr:rowOff>33628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8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50155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96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168956</xdr:rowOff>
    </xdr:from>
    <xdr:to>
      <xdr:col>15</xdr:col>
      <xdr:colOff>101600</xdr:colOff>
      <xdr:row>58</xdr:row>
      <xdr:rowOff>99106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115633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7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137491</xdr:rowOff>
    </xdr:from>
    <xdr:to>
      <xdr:col>10</xdr:col>
      <xdr:colOff>165100</xdr:colOff>
      <xdr:row>58</xdr:row>
      <xdr:rowOff>67641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84168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4040</xdr:rowOff>
    </xdr:from>
    <xdr:to>
      <xdr:col>6</xdr:col>
      <xdr:colOff>38100</xdr:colOff>
      <xdr:row>58</xdr:row>
      <xdr:rowOff>105640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4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96767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4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91155</xdr:rowOff>
    </xdr:from>
    <xdr:to>
      <xdr:col>24</xdr:col>
      <xdr:colOff>63500</xdr:colOff>
      <xdr:row>72</xdr:row>
      <xdr:rowOff>70630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264105"/>
          <a:ext cx="838200" cy="1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70630</xdr:rowOff>
    </xdr:from>
    <xdr:to>
      <xdr:col>19</xdr:col>
      <xdr:colOff>177800</xdr:colOff>
      <xdr:row>72</xdr:row>
      <xdr:rowOff>160176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415030"/>
          <a:ext cx="889000" cy="8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46606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160176</xdr:rowOff>
    </xdr:from>
    <xdr:to>
      <xdr:col>15</xdr:col>
      <xdr:colOff>50800</xdr:colOff>
      <xdr:row>73</xdr:row>
      <xdr:rowOff>8875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504576"/>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8875</xdr:rowOff>
    </xdr:from>
    <xdr:to>
      <xdr:col>10</xdr:col>
      <xdr:colOff>114300</xdr:colOff>
      <xdr:row>73</xdr:row>
      <xdr:rowOff>149709</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524725"/>
          <a:ext cx="889000" cy="14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77271</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40355</xdr:rowOff>
    </xdr:from>
    <xdr:to>
      <xdr:col>24</xdr:col>
      <xdr:colOff>114300</xdr:colOff>
      <xdr:row>71</xdr:row>
      <xdr:rowOff>141955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2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126732</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12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19830</xdr:rowOff>
    </xdr:from>
    <xdr:to>
      <xdr:col>20</xdr:col>
      <xdr:colOff>38100</xdr:colOff>
      <xdr:row>72</xdr:row>
      <xdr:rowOff>121430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3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137957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13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109376</xdr:rowOff>
    </xdr:from>
    <xdr:to>
      <xdr:col>15</xdr:col>
      <xdr:colOff>101600</xdr:colOff>
      <xdr:row>73</xdr:row>
      <xdr:rowOff>39526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4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56053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22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129525</xdr:rowOff>
    </xdr:from>
    <xdr:to>
      <xdr:col>10</xdr:col>
      <xdr:colOff>165100</xdr:colOff>
      <xdr:row>73</xdr:row>
      <xdr:rowOff>59675</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4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76202</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2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98909</xdr:rowOff>
    </xdr:from>
    <xdr:to>
      <xdr:col>6</xdr:col>
      <xdr:colOff>38100</xdr:colOff>
      <xdr:row>74</xdr:row>
      <xdr:rowOff>29059</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61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45586</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38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108717</xdr:rowOff>
    </xdr:from>
    <xdr:to>
      <xdr:col>24</xdr:col>
      <xdr:colOff>63500</xdr:colOff>
      <xdr:row>97</xdr:row>
      <xdr:rowOff>10815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567917"/>
          <a:ext cx="838200" cy="7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24905</xdr:rowOff>
    </xdr:from>
    <xdr:to>
      <xdr:col>19</xdr:col>
      <xdr:colOff>177800</xdr:colOff>
      <xdr:row>97</xdr:row>
      <xdr:rowOff>10815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484105"/>
          <a:ext cx="889000" cy="157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154293</xdr:rowOff>
    </xdr:from>
    <xdr:to>
      <xdr:col>15</xdr:col>
      <xdr:colOff>50800</xdr:colOff>
      <xdr:row>96</xdr:row>
      <xdr:rowOff>24905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442043"/>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154293</xdr:rowOff>
    </xdr:from>
    <xdr:to>
      <xdr:col>10</xdr:col>
      <xdr:colOff>114300</xdr:colOff>
      <xdr:row>96</xdr:row>
      <xdr:rowOff>125054</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442043"/>
          <a:ext cx="889000" cy="142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57917</xdr:rowOff>
    </xdr:from>
    <xdr:to>
      <xdr:col>24</xdr:col>
      <xdr:colOff>114300</xdr:colOff>
      <xdr:row>96</xdr:row>
      <xdr:rowOff>159517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1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80794</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3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131465</xdr:rowOff>
    </xdr:from>
    <xdr:to>
      <xdr:col>20</xdr:col>
      <xdr:colOff>38100</xdr:colOff>
      <xdr:row>97</xdr:row>
      <xdr:rowOff>61615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9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78142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145555</xdr:rowOff>
    </xdr:from>
    <xdr:to>
      <xdr:col>15</xdr:col>
      <xdr:colOff>101600</xdr:colOff>
      <xdr:row>96</xdr:row>
      <xdr:rowOff>75705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4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92232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20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103493</xdr:rowOff>
    </xdr:from>
    <xdr:to>
      <xdr:col>10</xdr:col>
      <xdr:colOff>165100</xdr:colOff>
      <xdr:row>96</xdr:row>
      <xdr:rowOff>33643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3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50170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16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74254</xdr:rowOff>
    </xdr:from>
    <xdr:to>
      <xdr:col>6</xdr:col>
      <xdr:colOff>38100</xdr:colOff>
      <xdr:row>97</xdr:row>
      <xdr:rowOff>4404</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3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20931</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0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147968</xdr:rowOff>
    </xdr:from>
    <xdr:to>
      <xdr:col>55</xdr:col>
      <xdr:colOff>0</xdr:colOff>
      <xdr:row>58</xdr:row>
      <xdr:rowOff>94856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920618"/>
          <a:ext cx="8382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147968</xdr:rowOff>
    </xdr:from>
    <xdr:to>
      <xdr:col>50</xdr:col>
      <xdr:colOff>114300</xdr:colOff>
      <xdr:row>58</xdr:row>
      <xdr:rowOff>151130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920618"/>
          <a:ext cx="889000" cy="17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151130</xdr:rowOff>
    </xdr:from>
    <xdr:to>
      <xdr:col>45</xdr:col>
      <xdr:colOff>177800</xdr:colOff>
      <xdr:row>58</xdr:row>
      <xdr:rowOff>155016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10095230"/>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139357</xdr:rowOff>
    </xdr:from>
    <xdr:to>
      <xdr:col>41</xdr:col>
      <xdr:colOff>50800</xdr:colOff>
      <xdr:row>58</xdr:row>
      <xdr:rowOff>155016</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10083457"/>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44056</xdr:rowOff>
    </xdr:from>
    <xdr:to>
      <xdr:col>55</xdr:col>
      <xdr:colOff>50800</xdr:colOff>
      <xdr:row>58</xdr:row>
      <xdr:rowOff>145656</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9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130433</xdr:rowOff>
    </xdr:from>
    <xdr:ext cx="469744"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903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97168</xdr:rowOff>
    </xdr:from>
    <xdr:to>
      <xdr:col>50</xdr:col>
      <xdr:colOff>165100</xdr:colOff>
      <xdr:row>58</xdr:row>
      <xdr:rowOff>27318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8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18445</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9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100330</xdr:rowOff>
    </xdr:from>
    <xdr:to>
      <xdr:col>46</xdr:col>
      <xdr:colOff>38100</xdr:colOff>
      <xdr:row>59</xdr:row>
      <xdr:rowOff>30480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1004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21607</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515428"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104216</xdr:rowOff>
    </xdr:from>
    <xdr:to>
      <xdr:col>41</xdr:col>
      <xdr:colOff>101600</xdr:colOff>
      <xdr:row>59</xdr:row>
      <xdr:rowOff>34366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1004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25493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626428" y="10141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88557</xdr:rowOff>
    </xdr:from>
    <xdr:to>
      <xdr:col>36</xdr:col>
      <xdr:colOff>165100</xdr:colOff>
      <xdr:row>59</xdr:row>
      <xdr:rowOff>18707</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1003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9834</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37428" y="1012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36144</xdr:rowOff>
    </xdr:from>
    <xdr:to>
      <xdr:col>55</xdr:col>
      <xdr:colOff>0</xdr:colOff>
      <xdr:row>78</xdr:row>
      <xdr:rowOff>82158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237794"/>
          <a:ext cx="838200" cy="21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53975</xdr:rowOff>
    </xdr:from>
    <xdr:to>
      <xdr:col>50</xdr:col>
      <xdr:colOff>114300</xdr:colOff>
      <xdr:row>78</xdr:row>
      <xdr:rowOff>82158</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255625"/>
          <a:ext cx="889000" cy="199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53975</xdr:rowOff>
    </xdr:from>
    <xdr:to>
      <xdr:col>45</xdr:col>
      <xdr:colOff>177800</xdr:colOff>
      <xdr:row>78</xdr:row>
      <xdr:rowOff>126898</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flipV="1">
          <a:off x="7861300" y="13255625"/>
          <a:ext cx="889000" cy="24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136075</xdr:rowOff>
    </xdr:from>
    <xdr:to>
      <xdr:col>41</xdr:col>
      <xdr:colOff>50800</xdr:colOff>
      <xdr:row>78</xdr:row>
      <xdr:rowOff>126898</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337725"/>
          <a:ext cx="889000" cy="16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156794</xdr:rowOff>
    </xdr:from>
    <xdr:to>
      <xdr:col>55</xdr:col>
      <xdr:colOff>50800</xdr:colOff>
      <xdr:row>77</xdr:row>
      <xdr:rowOff>86944</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135221</xdr:rowOff>
    </xdr:from>
    <xdr:ext cx="534377"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16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31358</xdr:rowOff>
    </xdr:from>
    <xdr:to>
      <xdr:col>50</xdr:col>
      <xdr:colOff>165100</xdr:colOff>
      <xdr:row>78</xdr:row>
      <xdr:rowOff>132958</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40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124085</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49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3175</xdr:rowOff>
    </xdr:from>
    <xdr:to>
      <xdr:col>46</xdr:col>
      <xdr:colOff>38100</xdr:colOff>
      <xdr:row>77</xdr:row>
      <xdr:rowOff>104775</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95902</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483111" y="1329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76098</xdr:rowOff>
    </xdr:from>
    <xdr:to>
      <xdr:col>41</xdr:col>
      <xdr:colOff>101600</xdr:colOff>
      <xdr:row>79</xdr:row>
      <xdr:rowOff>6248</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44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168825</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626428" y="1354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85275</xdr:rowOff>
    </xdr:from>
    <xdr:to>
      <xdr:col>36</xdr:col>
      <xdr:colOff>165100</xdr:colOff>
      <xdr:row>78</xdr:row>
      <xdr:rowOff>15425</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2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6552</xdr:rowOff>
    </xdr:from>
    <xdr:ext cx="469744"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37428" y="133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107879</xdr:rowOff>
    </xdr:from>
    <xdr:to>
      <xdr:col>55</xdr:col>
      <xdr:colOff>0</xdr:colOff>
      <xdr:row>98</xdr:row>
      <xdr:rowOff>111745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9639300" y="16909979"/>
          <a:ext cx="838200" cy="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111745</xdr:rowOff>
    </xdr:from>
    <xdr:to>
      <xdr:col>50</xdr:col>
      <xdr:colOff>114300</xdr:colOff>
      <xdr:row>98</xdr:row>
      <xdr:rowOff>113215</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913845"/>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113215</xdr:rowOff>
    </xdr:from>
    <xdr:to>
      <xdr:col>45</xdr:col>
      <xdr:colOff>177800</xdr:colOff>
      <xdr:row>98</xdr:row>
      <xdr:rowOff>131480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915315"/>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110730</xdr:rowOff>
    </xdr:from>
    <xdr:to>
      <xdr:col>41</xdr:col>
      <xdr:colOff>50800</xdr:colOff>
      <xdr:row>98</xdr:row>
      <xdr:rowOff>131480</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912830"/>
          <a:ext cx="889000" cy="20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142918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0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57079</xdr:rowOff>
    </xdr:from>
    <xdr:to>
      <xdr:col>55</xdr:col>
      <xdr:colOff>50800</xdr:colOff>
      <xdr:row>98</xdr:row>
      <xdr:rowOff>158679</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85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29399</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60945</xdr:rowOff>
    </xdr:from>
    <xdr:to>
      <xdr:col>50</xdr:col>
      <xdr:colOff>165100</xdr:colOff>
      <xdr:row>98</xdr:row>
      <xdr:rowOff>162545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86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153672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5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62415</xdr:rowOff>
    </xdr:from>
    <xdr:to>
      <xdr:col>46</xdr:col>
      <xdr:colOff>38100</xdr:colOff>
      <xdr:row>98</xdr:row>
      <xdr:rowOff>164015</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86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155142</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5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80680</xdr:rowOff>
    </xdr:from>
    <xdr:to>
      <xdr:col>41</xdr:col>
      <xdr:colOff>101600</xdr:colOff>
      <xdr:row>99</xdr:row>
      <xdr:rowOff>10830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88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1957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97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59930</xdr:rowOff>
    </xdr:from>
    <xdr:to>
      <xdr:col>36</xdr:col>
      <xdr:colOff>165100</xdr:colOff>
      <xdr:row>98</xdr:row>
      <xdr:rowOff>161530</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152657</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5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115272</xdr:rowOff>
    </xdr:from>
    <xdr:to>
      <xdr:col>85</xdr:col>
      <xdr:colOff>127000</xdr:colOff>
      <xdr:row>38</xdr:row>
      <xdr:rowOff>40194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458922"/>
          <a:ext cx="838200" cy="9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40194</xdr:rowOff>
    </xdr:from>
    <xdr:to>
      <xdr:col>81</xdr:col>
      <xdr:colOff>50800</xdr:colOff>
      <xdr:row>38</xdr:row>
      <xdr:rowOff>80166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555294"/>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155245</xdr:rowOff>
    </xdr:from>
    <xdr:to>
      <xdr:col>76</xdr:col>
      <xdr:colOff>114300</xdr:colOff>
      <xdr:row>38</xdr:row>
      <xdr:rowOff>80166</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3703300" y="6498895"/>
          <a:ext cx="889000" cy="9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155245</xdr:rowOff>
    </xdr:from>
    <xdr:to>
      <xdr:col>71</xdr:col>
      <xdr:colOff>177800</xdr:colOff>
      <xdr:row>38</xdr:row>
      <xdr:rowOff>32879</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2814300" y="6498895"/>
          <a:ext cx="889000" cy="49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137108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13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64472</xdr:rowOff>
    </xdr:from>
    <xdr:to>
      <xdr:col>85</xdr:col>
      <xdr:colOff>177800</xdr:colOff>
      <xdr:row>37</xdr:row>
      <xdr:rowOff>166072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40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42899</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38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160844</xdr:rowOff>
    </xdr:from>
    <xdr:to>
      <xdr:col>81</xdr:col>
      <xdr:colOff>101600</xdr:colOff>
      <xdr:row>38</xdr:row>
      <xdr:rowOff>90994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50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82121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59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29366</xdr:rowOff>
    </xdr:from>
    <xdr:to>
      <xdr:col>76</xdr:col>
      <xdr:colOff>165100</xdr:colOff>
      <xdr:row>38</xdr:row>
      <xdr:rowOff>130966</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54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122093</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637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104445</xdr:rowOff>
    </xdr:from>
    <xdr:to>
      <xdr:col>72</xdr:col>
      <xdr:colOff>38100</xdr:colOff>
      <xdr:row>38</xdr:row>
      <xdr:rowOff>34595</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44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25722</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54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153529</xdr:rowOff>
    </xdr:from>
    <xdr:to>
      <xdr:col>67</xdr:col>
      <xdr:colOff>101600</xdr:colOff>
      <xdr:row>38</xdr:row>
      <xdr:rowOff>83679</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4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74806</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58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158572</xdr:rowOff>
    </xdr:from>
    <xdr:to>
      <xdr:col>85</xdr:col>
      <xdr:colOff>127000</xdr:colOff>
      <xdr:row>57</xdr:row>
      <xdr:rowOff>56502</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588322"/>
          <a:ext cx="838200" cy="24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140695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74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56502</xdr:rowOff>
    </xdr:from>
    <xdr:to>
      <xdr:col>81</xdr:col>
      <xdr:colOff>50800</xdr:colOff>
      <xdr:row>57</xdr:row>
      <xdr:rowOff>70485</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flipV="1">
          <a:off x="14592300" y="982915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70485</xdr:rowOff>
    </xdr:from>
    <xdr:to>
      <xdr:col>76</xdr:col>
      <xdr:colOff>114300</xdr:colOff>
      <xdr:row>58</xdr:row>
      <xdr:rowOff>112725</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9843135"/>
          <a:ext cx="889000" cy="2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118673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8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112725</xdr:rowOff>
    </xdr:from>
    <xdr:to>
      <xdr:col>71</xdr:col>
      <xdr:colOff>177800</xdr:colOff>
      <xdr:row>58</xdr:row>
      <xdr:rowOff>133490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flipV="1">
          <a:off x="12814300" y="10056825"/>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116336</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4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107772</xdr:rowOff>
    </xdr:from>
    <xdr:to>
      <xdr:col>85</xdr:col>
      <xdr:colOff>177800</xdr:colOff>
      <xdr:row>56</xdr:row>
      <xdr:rowOff>37922</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53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130649</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3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5702</xdr:rowOff>
    </xdr:from>
    <xdr:to>
      <xdr:col>81</xdr:col>
      <xdr:colOff>101600</xdr:colOff>
      <xdr:row>57</xdr:row>
      <xdr:rowOff>107302</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977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123829</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955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19685</xdr:rowOff>
    </xdr:from>
    <xdr:to>
      <xdr:col>76</xdr:col>
      <xdr:colOff>165100</xdr:colOff>
      <xdr:row>57</xdr:row>
      <xdr:rowOff>121285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137812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956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61925</xdr:rowOff>
    </xdr:from>
    <xdr:to>
      <xdr:col>72</xdr:col>
      <xdr:colOff>38100</xdr:colOff>
      <xdr:row>58</xdr:row>
      <xdr:rowOff>163525</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154652</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09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82690</xdr:rowOff>
    </xdr:from>
    <xdr:to>
      <xdr:col>67</xdr:col>
      <xdr:colOff>101600</xdr:colOff>
      <xdr:row>59</xdr:row>
      <xdr:rowOff>12840</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100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3967</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1011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17818</xdr:rowOff>
    </xdr:from>
    <xdr:to>
      <xdr:col>85</xdr:col>
      <xdr:colOff>127000</xdr:colOff>
      <xdr:row>79</xdr:row>
      <xdr:rowOff>36652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62368"/>
          <a:ext cx="838200" cy="1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15075</xdr:rowOff>
    </xdr:from>
    <xdr:to>
      <xdr:col>81</xdr:col>
      <xdr:colOff>50800</xdr:colOff>
      <xdr:row>79</xdr:row>
      <xdr:rowOff>17818</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4592300" y="13559625"/>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15075</xdr:rowOff>
    </xdr:from>
    <xdr:to>
      <xdr:col>76</xdr:col>
      <xdr:colOff>114300</xdr:colOff>
      <xdr:row>79</xdr:row>
      <xdr:rowOff>40360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59625"/>
          <a:ext cx="889000" cy="2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40360</xdr:rowOff>
    </xdr:from>
    <xdr:to>
      <xdr:col>71</xdr:col>
      <xdr:colOff>177800</xdr:colOff>
      <xdr:row>79</xdr:row>
      <xdr:rowOff>44450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flipV="1">
          <a:off x="12814300" y="13584910"/>
          <a:ext cx="889000" cy="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157302</xdr:rowOff>
    </xdr:from>
    <xdr:to>
      <xdr:col>85</xdr:col>
      <xdr:colOff>177800</xdr:colOff>
      <xdr:row>79</xdr:row>
      <xdr:rowOff>87452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72229</xdr:rowOff>
    </xdr:from>
    <xdr:ext cx="378565"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4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138468</xdr:rowOff>
    </xdr:from>
    <xdr:to>
      <xdr:col>81</xdr:col>
      <xdr:colOff>101600</xdr:colOff>
      <xdr:row>79</xdr:row>
      <xdr:rowOff>68618</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1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59745</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46428" y="1360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135725</xdr:rowOff>
    </xdr:from>
    <xdr:to>
      <xdr:col>76</xdr:col>
      <xdr:colOff>165100</xdr:colOff>
      <xdr:row>79</xdr:row>
      <xdr:rowOff>65875</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161010</xdr:rowOff>
    </xdr:from>
    <xdr:to>
      <xdr:col>72</xdr:col>
      <xdr:colOff>38100</xdr:colOff>
      <xdr:row>79</xdr:row>
      <xdr:rowOff>91160</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82287</xdr:rowOff>
    </xdr:from>
    <xdr:ext cx="378565"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14017" y="1362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15163</xdr:rowOff>
    </xdr:from>
    <xdr:to>
      <xdr:col>85</xdr:col>
      <xdr:colOff>127000</xdr:colOff>
      <xdr:row>94</xdr:row>
      <xdr:rowOff>23673</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131463"/>
          <a:ext cx="838200" cy="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167208</xdr:rowOff>
    </xdr:from>
    <xdr:to>
      <xdr:col>81</xdr:col>
      <xdr:colOff>50800</xdr:colOff>
      <xdr:row>94</xdr:row>
      <xdr:rowOff>15163</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4592300" y="161120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167208</xdr:rowOff>
    </xdr:from>
    <xdr:to>
      <xdr:col>76</xdr:col>
      <xdr:colOff>114300</xdr:colOff>
      <xdr:row>94</xdr:row>
      <xdr:rowOff>12560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112058"/>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125468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169227</xdr:rowOff>
    </xdr:from>
    <xdr:to>
      <xdr:col>71</xdr:col>
      <xdr:colOff>177800</xdr:colOff>
      <xdr:row>94</xdr:row>
      <xdr:rowOff>12560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114077"/>
          <a:ext cx="889000" cy="1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103573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39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71899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35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144323</xdr:rowOff>
    </xdr:from>
    <xdr:to>
      <xdr:col>85</xdr:col>
      <xdr:colOff>177800</xdr:colOff>
      <xdr:row>94</xdr:row>
      <xdr:rowOff>74473</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0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167200</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59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135813</xdr:rowOff>
    </xdr:from>
    <xdr:to>
      <xdr:col>81</xdr:col>
      <xdr:colOff>101600</xdr:colOff>
      <xdr:row>94</xdr:row>
      <xdr:rowOff>65963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08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82490</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585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116408</xdr:rowOff>
    </xdr:from>
    <xdr:to>
      <xdr:col>76</xdr:col>
      <xdr:colOff>165100</xdr:colOff>
      <xdr:row>94</xdr:row>
      <xdr:rowOff>46558</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06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63085</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583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133210</xdr:rowOff>
    </xdr:from>
    <xdr:to>
      <xdr:col>72</xdr:col>
      <xdr:colOff>38100</xdr:colOff>
      <xdr:row>94</xdr:row>
      <xdr:rowOff>63360</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0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79887</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585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118427</xdr:rowOff>
    </xdr:from>
    <xdr:to>
      <xdr:col>67</xdr:col>
      <xdr:colOff>101600</xdr:colOff>
      <xdr:row>94</xdr:row>
      <xdr:rowOff>48577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06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65104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58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総務費及び農林水産業費が減となっているものの、教育費及び衛生費等については増となっている。総務費が減となっている要因としては財政調整基金積立金の減により、また農林水産業費の減となっている要因とし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国が実施していた国営大和平野土地改良事業に係る負担金の減が挙げられる。教育費の増となっている要因は、市民運動公園管理棟改修事業や小学校大規模改造事業（空調設備設置）によることが挙げられ、衛生費の増の要因は、不燃ごみ分別施設設置事業が挙げられる。</a:t>
          </a:r>
        </a:p>
        <a:p>
          <a:r>
            <a:rPr kumimoji="1" lang="ja-JP" altLang="en-US" sz="1300">
              <a:latin typeface="ＭＳ Ｐゴシック" panose="020B0600070205080204" pitchFamily="50" charset="-128"/>
              <a:ea typeface="ＭＳ Ｐゴシック" panose="020B0600070205080204" pitchFamily="50" charset="-128"/>
            </a:rPr>
            <a:t>今後も引き続き支出経費の適正化に努めていく。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a:t>
          </a:r>
          <a:r>
            <a:rPr kumimoji="1" lang="en-US" altLang="ja-JP" sz="1400">
              <a:latin typeface="ＭＳ ゴシック" pitchFamily="49" charset="-128"/>
              <a:ea typeface="ＭＳ ゴシック" pitchFamily="49" charset="-128"/>
            </a:rPr>
            <a:t>H23</a:t>
          </a:r>
          <a:r>
            <a:rPr kumimoji="1" lang="ja-JP" altLang="en-US" sz="1400">
              <a:latin typeface="ＭＳ ゴシック" pitchFamily="49" charset="-128"/>
              <a:ea typeface="ＭＳ ゴシック" pitchFamily="49" charset="-128"/>
            </a:rPr>
            <a:t>より黒字決算を計上し続けており、それに伴い基金の積み立てもおこなっているため、増大しているものの、</a:t>
          </a:r>
          <a:r>
            <a:rPr kumimoji="1" lang="en-US" altLang="ja-JP" sz="1400">
              <a:latin typeface="ＭＳ ゴシック" pitchFamily="49" charset="-128"/>
              <a:ea typeface="ＭＳ ゴシック" pitchFamily="49" charset="-128"/>
            </a:rPr>
            <a:t>R1</a:t>
          </a:r>
          <a:r>
            <a:rPr kumimoji="1" lang="ja-JP" altLang="en-US" sz="1400">
              <a:latin typeface="ＭＳ ゴシック" pitchFamily="49" charset="-128"/>
              <a:ea typeface="ＭＳ ゴシック" pitchFamily="49" charset="-128"/>
            </a:rPr>
            <a:t>は実質単年度収支は赤字となり、実質収支額はかろうじて黒字を計上できている。今後については収支均衡を図りつつ、歳入の確保及び歳出の削減に努めていく。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国民健康保険事業特別会計及び学校給食費特別会計において赤字が発生しているが、他の会計での黒字額が赤字額を上回っているので、連結赤字額は生じていない。</a:t>
          </a:r>
        </a:p>
        <a:p>
          <a:r>
            <a:rPr kumimoji="1" lang="ja-JP" altLang="en-US" sz="1400">
              <a:latin typeface="ＭＳ ゴシック" pitchFamily="49" charset="-128"/>
              <a:ea typeface="ＭＳ ゴシック" pitchFamily="49" charset="-128"/>
            </a:rPr>
            <a:t>また近年においては、国民健康保険事業特別会計の累積赤字解消に向けて一般会計からの法定外繰出金（毎年度</a:t>
          </a:r>
          <a:r>
            <a:rPr kumimoji="1" lang="en-US" altLang="ja-JP" sz="1400">
              <a:latin typeface="ＭＳ ゴシック" pitchFamily="49" charset="-128"/>
              <a:ea typeface="ＭＳ ゴシック" pitchFamily="49" charset="-128"/>
            </a:rPr>
            <a:t>25,000</a:t>
          </a:r>
          <a:r>
            <a:rPr kumimoji="1" lang="ja-JP" altLang="en-US" sz="1400">
              <a:latin typeface="ＭＳ ゴシック" pitchFamily="49" charset="-128"/>
              <a:ea typeface="ＭＳ ゴシック" pitchFamily="49" charset="-128"/>
            </a:rPr>
            <a:t>千円）を支出しており、累積赤字額は減少している。</a:t>
          </a:r>
        </a:p>
        <a:p>
          <a:r>
            <a:rPr kumimoji="1" lang="ja-JP" altLang="en-US" sz="1400">
              <a:latin typeface="ＭＳ ゴシック" pitchFamily="49" charset="-128"/>
              <a:ea typeface="ＭＳ ゴシック" pitchFamily="49" charset="-128"/>
            </a:rPr>
            <a:t>国民健康保険の県単位化に伴い、保険給付に必要な費用は、保険給付等交付金で賄われるため、国民健康保険事業納付金を確保することにより収支は安定していくと思われ、国民健康保険税の徴収強化等により収入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15012906</v>
      </c>
      <c r="BO4" s="431"/>
      <c r="BP4" s="431"/>
      <c r="BQ4" s="431"/>
      <c r="BR4" s="431"/>
      <c r="BS4" s="431"/>
      <c r="BT4" s="431"/>
      <c r="BU4" s="432"/>
      <c r="BV4" s="430">
        <v>14904009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1.6</v>
      </c>
      <c r="CU4" s="437"/>
      <c r="CV4" s="437"/>
      <c r="CW4" s="437"/>
      <c r="CX4" s="437"/>
      <c r="CY4" s="437"/>
      <c r="CZ4" s="437"/>
      <c r="DA4" s="438"/>
      <c r="DB4" s="436">
        <v>5.3</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14799358</v>
      </c>
      <c r="BO5" s="468"/>
      <c r="BP5" s="468"/>
      <c r="BQ5" s="468"/>
      <c r="BR5" s="468"/>
      <c r="BS5" s="468"/>
      <c r="BT5" s="468"/>
      <c r="BU5" s="469"/>
      <c r="BV5" s="467">
        <v>14476060</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104.3</v>
      </c>
      <c r="CU5" s="465"/>
      <c r="CV5" s="465"/>
      <c r="CW5" s="465"/>
      <c r="CX5" s="465"/>
      <c r="CY5" s="465"/>
      <c r="CZ5" s="465"/>
      <c r="DA5" s="466"/>
      <c r="DB5" s="464">
        <v>105.9</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213548</v>
      </c>
      <c r="BO6" s="468"/>
      <c r="BP6" s="468"/>
      <c r="BQ6" s="468"/>
      <c r="BR6" s="468"/>
      <c r="BS6" s="468"/>
      <c r="BT6" s="468"/>
      <c r="BU6" s="469"/>
      <c r="BV6" s="467">
        <v>427949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108.5</v>
      </c>
      <c r="CU6" s="505"/>
      <c r="CV6" s="505"/>
      <c r="CW6" s="505"/>
      <c r="CX6" s="505"/>
      <c r="CY6" s="505"/>
      <c r="CZ6" s="505"/>
      <c r="DA6" s="506"/>
      <c r="DB6" s="504">
        <v>111.6</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90651</v>
      </c>
      <c r="BO7" s="468"/>
      <c r="BP7" s="468"/>
      <c r="BQ7" s="468"/>
      <c r="BR7" s="468"/>
      <c r="BS7" s="468"/>
      <c r="BT7" s="468"/>
      <c r="BU7" s="469"/>
      <c r="BV7" s="467">
        <v>33398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7466637</v>
      </c>
      <c r="CU7" s="468"/>
      <c r="CV7" s="468"/>
      <c r="CW7" s="468"/>
      <c r="CX7" s="468"/>
      <c r="CY7" s="468"/>
      <c r="CZ7" s="468"/>
      <c r="DA7" s="469"/>
      <c r="DB7" s="467">
        <v>7491360</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122897</v>
      </c>
      <c r="BO8" s="468"/>
      <c r="BP8" s="468"/>
      <c r="BQ8" s="468"/>
      <c r="BR8" s="468"/>
      <c r="BS8" s="468"/>
      <c r="BT8" s="468"/>
      <c r="BU8" s="469"/>
      <c r="BV8" s="467">
        <v>394551</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0.41</v>
      </c>
      <c r="CU8" s="508"/>
      <c r="CV8" s="508"/>
      <c r="CW8" s="508"/>
      <c r="CX8" s="508"/>
      <c r="CY8" s="508"/>
      <c r="CZ8" s="508"/>
      <c r="DA8" s="509"/>
      <c r="DB8" s="507">
        <v>0.41</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26868</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-271654</v>
      </c>
      <c r="BO9" s="468"/>
      <c r="BP9" s="468"/>
      <c r="BQ9" s="468"/>
      <c r="BR9" s="468"/>
      <c r="BS9" s="468"/>
      <c r="BT9" s="468"/>
      <c r="BU9" s="469"/>
      <c r="BV9" s="467">
        <v>-372752</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17.399999999999999</v>
      </c>
      <c r="CU9" s="465"/>
      <c r="CV9" s="465"/>
      <c r="CW9" s="465"/>
      <c r="CX9" s="465"/>
      <c r="CY9" s="465"/>
      <c r="CZ9" s="465"/>
      <c r="DA9" s="466"/>
      <c r="DB9" s="464">
        <v>17.5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30287</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197896</v>
      </c>
      <c r="BO10" s="468"/>
      <c r="BP10" s="468"/>
      <c r="BQ10" s="468"/>
      <c r="BR10" s="468"/>
      <c r="BS10" s="468"/>
      <c r="BT10" s="468"/>
      <c r="BU10" s="469"/>
      <c r="BV10" s="467">
        <v>384132</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126</v>
      </c>
      <c r="AV11" s="500"/>
      <c r="AW11" s="500"/>
      <c r="AX11" s="500"/>
      <c r="AY11" s="501" t="s">
        <v>127</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128</v>
      </c>
      <c r="CE11" s="471"/>
      <c r="CF11" s="471"/>
      <c r="CG11" s="471"/>
      <c r="CH11" s="471"/>
      <c r="CI11" s="471"/>
      <c r="CJ11" s="471"/>
      <c r="CK11" s="471"/>
      <c r="CL11" s="471"/>
      <c r="CM11" s="471"/>
      <c r="CN11" s="471"/>
      <c r="CO11" s="471"/>
      <c r="CP11" s="471"/>
      <c r="CQ11" s="471"/>
      <c r="CR11" s="471"/>
      <c r="CS11" s="472"/>
      <c r="CT11" s="507" t="s">
        <v>129</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25525</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129</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25176</v>
      </c>
      <c r="S13" s="552"/>
      <c r="T13" s="552"/>
      <c r="U13" s="552"/>
      <c r="V13" s="553"/>
      <c r="W13" s="483" t="s">
        <v>140</v>
      </c>
      <c r="X13" s="484"/>
      <c r="Y13" s="484"/>
      <c r="Z13" s="484"/>
      <c r="AA13" s="484"/>
      <c r="AB13" s="474"/>
      <c r="AC13" s="518">
        <v>553</v>
      </c>
      <c r="AD13" s="519"/>
      <c r="AE13" s="519"/>
      <c r="AF13" s="519"/>
      <c r="AG13" s="561"/>
      <c r="AH13" s="518">
        <v>537</v>
      </c>
      <c r="AI13" s="519"/>
      <c r="AJ13" s="519"/>
      <c r="AK13" s="519"/>
      <c r="AL13" s="520"/>
      <c r="AM13" s="496" t="s">
        <v>141</v>
      </c>
      <c r="AN13" s="497"/>
      <c r="AO13" s="497"/>
      <c r="AP13" s="497"/>
      <c r="AQ13" s="497"/>
      <c r="AR13" s="497"/>
      <c r="AS13" s="497"/>
      <c r="AT13" s="498"/>
      <c r="AU13" s="499" t="s">
        <v>120</v>
      </c>
      <c r="AV13" s="500"/>
      <c r="AW13" s="500"/>
      <c r="AX13" s="500"/>
      <c r="AY13" s="501" t="s">
        <v>142</v>
      </c>
      <c r="AZ13" s="502"/>
      <c r="BA13" s="502"/>
      <c r="BB13" s="502"/>
      <c r="BC13" s="502"/>
      <c r="BD13" s="502"/>
      <c r="BE13" s="502"/>
      <c r="BF13" s="502"/>
      <c r="BG13" s="502"/>
      <c r="BH13" s="502"/>
      <c r="BI13" s="502"/>
      <c r="BJ13" s="502"/>
      <c r="BK13" s="502"/>
      <c r="BL13" s="502"/>
      <c r="BM13" s="503"/>
      <c r="BN13" s="467">
        <v>-73758</v>
      </c>
      <c r="BO13" s="468"/>
      <c r="BP13" s="468"/>
      <c r="BQ13" s="468"/>
      <c r="BR13" s="468"/>
      <c r="BS13" s="468"/>
      <c r="BT13" s="468"/>
      <c r="BU13" s="469"/>
      <c r="BV13" s="467">
        <v>11380</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13.2</v>
      </c>
      <c r="CU13" s="465"/>
      <c r="CV13" s="465"/>
      <c r="CW13" s="465"/>
      <c r="CX13" s="465"/>
      <c r="CY13" s="465"/>
      <c r="CZ13" s="465"/>
      <c r="DA13" s="466"/>
      <c r="DB13" s="464">
        <v>13.5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25997</v>
      </c>
      <c r="S14" s="552"/>
      <c r="T14" s="552"/>
      <c r="U14" s="552"/>
      <c r="V14" s="553"/>
      <c r="W14" s="457"/>
      <c r="X14" s="458"/>
      <c r="Y14" s="458"/>
      <c r="Z14" s="458"/>
      <c r="AA14" s="458"/>
      <c r="AB14" s="447"/>
      <c r="AC14" s="554">
        <v>5.2</v>
      </c>
      <c r="AD14" s="555"/>
      <c r="AE14" s="555"/>
      <c r="AF14" s="555"/>
      <c r="AG14" s="556"/>
      <c r="AH14" s="554">
        <v>4.7</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105.6</v>
      </c>
      <c r="CU14" s="566"/>
      <c r="CV14" s="566"/>
      <c r="CW14" s="566"/>
      <c r="CX14" s="566"/>
      <c r="CY14" s="566"/>
      <c r="CZ14" s="566"/>
      <c r="DA14" s="567"/>
      <c r="DB14" s="565">
        <v>113.6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25685</v>
      </c>
      <c r="S15" s="552"/>
      <c r="T15" s="552"/>
      <c r="U15" s="552"/>
      <c r="V15" s="553"/>
      <c r="W15" s="483" t="s">
        <v>146</v>
      </c>
      <c r="X15" s="484"/>
      <c r="Y15" s="484"/>
      <c r="Z15" s="484"/>
      <c r="AA15" s="484"/>
      <c r="AB15" s="474"/>
      <c r="AC15" s="518">
        <v>3075</v>
      </c>
      <c r="AD15" s="519"/>
      <c r="AE15" s="519"/>
      <c r="AF15" s="519"/>
      <c r="AG15" s="561"/>
      <c r="AH15" s="518">
        <v>3431</v>
      </c>
      <c r="AI15" s="519"/>
      <c r="AJ15" s="519"/>
      <c r="AK15" s="519"/>
      <c r="AL15" s="520"/>
      <c r="AM15" s="496"/>
      <c r="AN15" s="497"/>
      <c r="AO15" s="497"/>
      <c r="AP15" s="497"/>
      <c r="AQ15" s="497"/>
      <c r="AR15" s="497"/>
      <c r="AS15" s="497"/>
      <c r="AT15" s="498"/>
      <c r="AU15" s="499"/>
      <c r="AV15" s="500"/>
      <c r="AW15" s="500"/>
      <c r="AX15" s="500"/>
      <c r="AY15" s="427" t="s">
        <v>147</v>
      </c>
      <c r="AZ15" s="428"/>
      <c r="BA15" s="428"/>
      <c r="BB15" s="428"/>
      <c r="BC15" s="428"/>
      <c r="BD15" s="428"/>
      <c r="BE15" s="428"/>
      <c r="BF15" s="428"/>
      <c r="BG15" s="428"/>
      <c r="BH15" s="428"/>
      <c r="BI15" s="428"/>
      <c r="BJ15" s="428"/>
      <c r="BK15" s="428"/>
      <c r="BL15" s="428"/>
      <c r="BM15" s="429"/>
      <c r="BN15" s="430">
        <v>2612812</v>
      </c>
      <c r="BO15" s="431"/>
      <c r="BP15" s="431"/>
      <c r="BQ15" s="431"/>
      <c r="BR15" s="431"/>
      <c r="BS15" s="431"/>
      <c r="BT15" s="431"/>
      <c r="BU15" s="432"/>
      <c r="BV15" s="430">
        <v>2617021</v>
      </c>
      <c r="BW15" s="431"/>
      <c r="BX15" s="431"/>
      <c r="BY15" s="431"/>
      <c r="BZ15" s="431"/>
      <c r="CA15" s="431"/>
      <c r="CB15" s="431"/>
      <c r="CC15" s="432"/>
      <c r="CD15" s="568" t="s">
        <v>148</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149</v>
      </c>
      <c r="M16" s="579"/>
      <c r="N16" s="579"/>
      <c r="O16" s="579"/>
      <c r="P16" s="579"/>
      <c r="Q16" s="580"/>
      <c r="R16" s="571" t="s">
        <v>150</v>
      </c>
      <c r="S16" s="572"/>
      <c r="T16" s="572"/>
      <c r="U16" s="572"/>
      <c r="V16" s="573"/>
      <c r="W16" s="457"/>
      <c r="X16" s="458"/>
      <c r="Y16" s="458"/>
      <c r="Z16" s="458"/>
      <c r="AA16" s="458"/>
      <c r="AB16" s="447"/>
      <c r="AC16" s="554">
        <v>28.9</v>
      </c>
      <c r="AD16" s="555"/>
      <c r="AE16" s="555"/>
      <c r="AF16" s="555"/>
      <c r="AG16" s="556"/>
      <c r="AH16" s="554">
        <v>29.9</v>
      </c>
      <c r="AI16" s="555"/>
      <c r="AJ16" s="555"/>
      <c r="AK16" s="555"/>
      <c r="AL16" s="557"/>
      <c r="AM16" s="496"/>
      <c r="AN16" s="497"/>
      <c r="AO16" s="497"/>
      <c r="AP16" s="497"/>
      <c r="AQ16" s="497"/>
      <c r="AR16" s="497"/>
      <c r="AS16" s="497"/>
      <c r="AT16" s="498"/>
      <c r="AU16" s="499"/>
      <c r="AV16" s="500"/>
      <c r="AW16" s="500"/>
      <c r="AX16" s="500"/>
      <c r="AY16" s="501" t="s">
        <v>151</v>
      </c>
      <c r="AZ16" s="502"/>
      <c r="BA16" s="502"/>
      <c r="BB16" s="502"/>
      <c r="BC16" s="502"/>
      <c r="BD16" s="502"/>
      <c r="BE16" s="502"/>
      <c r="BF16" s="502"/>
      <c r="BG16" s="502"/>
      <c r="BH16" s="502"/>
      <c r="BI16" s="502"/>
      <c r="BJ16" s="502"/>
      <c r="BK16" s="502"/>
      <c r="BL16" s="502"/>
      <c r="BM16" s="503"/>
      <c r="BN16" s="467">
        <v>6411049</v>
      </c>
      <c r="BO16" s="468"/>
      <c r="BP16" s="468"/>
      <c r="BQ16" s="468"/>
      <c r="BR16" s="468"/>
      <c r="BS16" s="468"/>
      <c r="BT16" s="468"/>
      <c r="BU16" s="469"/>
      <c r="BV16" s="467">
        <v>6381748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152</v>
      </c>
      <c r="N17" s="575"/>
      <c r="O17" s="575"/>
      <c r="P17" s="575"/>
      <c r="Q17" s="576"/>
      <c r="R17" s="571" t="s">
        <v>153</v>
      </c>
      <c r="S17" s="572"/>
      <c r="T17" s="572"/>
      <c r="U17" s="572"/>
      <c r="V17" s="573"/>
      <c r="W17" s="483" t="s">
        <v>154</v>
      </c>
      <c r="X17" s="484"/>
      <c r="Y17" s="484"/>
      <c r="Z17" s="484"/>
      <c r="AA17" s="484"/>
      <c r="AB17" s="474"/>
      <c r="AC17" s="518">
        <v>7023</v>
      </c>
      <c r="AD17" s="519"/>
      <c r="AE17" s="519"/>
      <c r="AF17" s="519"/>
      <c r="AG17" s="561"/>
      <c r="AH17" s="518">
        <v>7493</v>
      </c>
      <c r="AI17" s="519"/>
      <c r="AJ17" s="519"/>
      <c r="AK17" s="519"/>
      <c r="AL17" s="520"/>
      <c r="AM17" s="496"/>
      <c r="AN17" s="497"/>
      <c r="AO17" s="497"/>
      <c r="AP17" s="497"/>
      <c r="AQ17" s="497"/>
      <c r="AR17" s="497"/>
      <c r="AS17" s="497"/>
      <c r="AT17" s="498"/>
      <c r="AU17" s="499"/>
      <c r="AV17" s="500"/>
      <c r="AW17" s="500"/>
      <c r="AX17" s="500"/>
      <c r="AY17" s="501" t="s">
        <v>155</v>
      </c>
      <c r="AZ17" s="502"/>
      <c r="BA17" s="502"/>
      <c r="BB17" s="502"/>
      <c r="BC17" s="502"/>
      <c r="BD17" s="502"/>
      <c r="BE17" s="502"/>
      <c r="BF17" s="502"/>
      <c r="BG17" s="502"/>
      <c r="BH17" s="502"/>
      <c r="BI17" s="502"/>
      <c r="BJ17" s="502"/>
      <c r="BK17" s="502"/>
      <c r="BL17" s="502"/>
      <c r="BM17" s="503"/>
      <c r="BN17" s="467">
        <v>3342633</v>
      </c>
      <c r="BO17" s="468"/>
      <c r="BP17" s="468"/>
      <c r="BQ17" s="468"/>
      <c r="BR17" s="468"/>
      <c r="BS17" s="468"/>
      <c r="BT17" s="468"/>
      <c r="BU17" s="469"/>
      <c r="BV17" s="467">
        <v>3340164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156</v>
      </c>
      <c r="C18" s="510"/>
      <c r="D18" s="510"/>
      <c r="E18" s="582"/>
      <c r="F18" s="582"/>
      <c r="G18" s="582"/>
      <c r="H18" s="582"/>
      <c r="I18" s="582"/>
      <c r="J18" s="582"/>
      <c r="K18" s="582"/>
      <c r="L18" s="583">
        <v>60.58</v>
      </c>
      <c r="M18" s="583"/>
      <c r="N18" s="583"/>
      <c r="O18" s="583"/>
      <c r="P18" s="583"/>
      <c r="Q18" s="583"/>
      <c r="R18" s="584"/>
      <c r="S18" s="584"/>
      <c r="T18" s="584"/>
      <c r="U18" s="584"/>
      <c r="V18" s="585"/>
      <c r="W18" s="485"/>
      <c r="X18" s="486"/>
      <c r="Y18" s="486"/>
      <c r="Z18" s="486"/>
      <c r="AA18" s="486"/>
      <c r="AB18" s="477"/>
      <c r="AC18" s="586">
        <v>65.900000000000006</v>
      </c>
      <c r="AD18" s="587"/>
      <c r="AE18" s="587"/>
      <c r="AF18" s="587"/>
      <c r="AG18" s="588"/>
      <c r="AH18" s="586">
        <v>65.400000000000006</v>
      </c>
      <c r="AI18" s="587"/>
      <c r="AJ18" s="587"/>
      <c r="AK18" s="587"/>
      <c r="AL18" s="589"/>
      <c r="AM18" s="496"/>
      <c r="AN18" s="497"/>
      <c r="AO18" s="497"/>
      <c r="AP18" s="497"/>
      <c r="AQ18" s="497"/>
      <c r="AR18" s="497"/>
      <c r="AS18" s="497"/>
      <c r="AT18" s="498"/>
      <c r="AU18" s="499"/>
      <c r="AV18" s="500"/>
      <c r="AW18" s="500"/>
      <c r="AX18" s="500"/>
      <c r="AY18" s="501" t="s">
        <v>157</v>
      </c>
      <c r="AZ18" s="502"/>
      <c r="BA18" s="502"/>
      <c r="BB18" s="502"/>
      <c r="BC18" s="502"/>
      <c r="BD18" s="502"/>
      <c r="BE18" s="502"/>
      <c r="BF18" s="502"/>
      <c r="BG18" s="502"/>
      <c r="BH18" s="502"/>
      <c r="BI18" s="502"/>
      <c r="BJ18" s="502"/>
      <c r="BK18" s="502"/>
      <c r="BL18" s="502"/>
      <c r="BM18" s="503"/>
      <c r="BN18" s="467">
        <v>7931057</v>
      </c>
      <c r="BO18" s="468"/>
      <c r="BP18" s="468"/>
      <c r="BQ18" s="468"/>
      <c r="BR18" s="468"/>
      <c r="BS18" s="468"/>
      <c r="BT18" s="468"/>
      <c r="BU18" s="469"/>
      <c r="BV18" s="467">
        <v>8071935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158</v>
      </c>
      <c r="C19" s="510"/>
      <c r="D19" s="510"/>
      <c r="E19" s="582"/>
      <c r="F19" s="582"/>
      <c r="G19" s="582"/>
      <c r="H19" s="582"/>
      <c r="I19" s="582"/>
      <c r="J19" s="582"/>
      <c r="K19" s="582"/>
      <c r="L19" s="590">
        <v>444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159</v>
      </c>
      <c r="AZ19" s="502"/>
      <c r="BA19" s="502"/>
      <c r="BB19" s="502"/>
      <c r="BC19" s="502"/>
      <c r="BD19" s="502"/>
      <c r="BE19" s="502"/>
      <c r="BF19" s="502"/>
      <c r="BG19" s="502"/>
      <c r="BH19" s="502"/>
      <c r="BI19" s="502"/>
      <c r="BJ19" s="502"/>
      <c r="BK19" s="502"/>
      <c r="BL19" s="502"/>
      <c r="BM19" s="503"/>
      <c r="BN19" s="467">
        <v>9515885</v>
      </c>
      <c r="BO19" s="468"/>
      <c r="BP19" s="468"/>
      <c r="BQ19" s="468"/>
      <c r="BR19" s="468"/>
      <c r="BS19" s="468"/>
      <c r="BT19" s="468"/>
      <c r="BU19" s="469"/>
      <c r="BV19" s="467">
        <v>9887434</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160</v>
      </c>
      <c r="C20" s="510"/>
      <c r="D20" s="510"/>
      <c r="E20" s="582"/>
      <c r="F20" s="582"/>
      <c r="G20" s="582"/>
      <c r="H20" s="582"/>
      <c r="I20" s="582"/>
      <c r="J20" s="582"/>
      <c r="K20" s="582"/>
      <c r="L20" s="590">
        <v>10415</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161</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162</v>
      </c>
      <c r="C22" s="605"/>
      <c r="D22" s="606"/>
      <c r="E22" s="479" t="s">
        <v>1</v>
      </c>
      <c r="F22" s="484"/>
      <c r="G22" s="484"/>
      <c r="H22" s="484"/>
      <c r="I22" s="484"/>
      <c r="J22" s="484"/>
      <c r="K22" s="474"/>
      <c r="L22" s="479" t="s">
        <v>163</v>
      </c>
      <c r="M22" s="484"/>
      <c r="N22" s="484"/>
      <c r="O22" s="484"/>
      <c r="P22" s="474"/>
      <c r="Q22" s="613" t="s">
        <v>164</v>
      </c>
      <c r="R22" s="614"/>
      <c r="S22" s="614"/>
      <c r="T22" s="614"/>
      <c r="U22" s="614"/>
      <c r="V22" s="615"/>
      <c r="W22" s="619" t="s">
        <v>165</v>
      </c>
      <c r="X22" s="605"/>
      <c r="Y22" s="606"/>
      <c r="Z22" s="479" t="s">
        <v>1</v>
      </c>
      <c r="AA22" s="484"/>
      <c r="AB22" s="484"/>
      <c r="AC22" s="484"/>
      <c r="AD22" s="484"/>
      <c r="AE22" s="484"/>
      <c r="AF22" s="484"/>
      <c r="AG22" s="474"/>
      <c r="AH22" s="632" t="s">
        <v>166</v>
      </c>
      <c r="AI22" s="484"/>
      <c r="AJ22" s="484"/>
      <c r="AK22" s="484"/>
      <c r="AL22" s="474"/>
      <c r="AM22" s="632" t="s">
        <v>167</v>
      </c>
      <c r="AN22" s="633"/>
      <c r="AO22" s="633"/>
      <c r="AP22" s="633"/>
      <c r="AQ22" s="633"/>
      <c r="AR22" s="634"/>
      <c r="AS22" s="613" t="s">
        <v>164</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168</v>
      </c>
      <c r="AZ23" s="428"/>
      <c r="BA23" s="428"/>
      <c r="BB23" s="428"/>
      <c r="BC23" s="428"/>
      <c r="BD23" s="428"/>
      <c r="BE23" s="428"/>
      <c r="BF23" s="428"/>
      <c r="BG23" s="428"/>
      <c r="BH23" s="428"/>
      <c r="BI23" s="428"/>
      <c r="BJ23" s="428"/>
      <c r="BK23" s="428"/>
      <c r="BL23" s="428"/>
      <c r="BM23" s="429"/>
      <c r="BN23" s="467">
        <v>18852551</v>
      </c>
      <c r="BO23" s="468"/>
      <c r="BP23" s="468"/>
      <c r="BQ23" s="468"/>
      <c r="BR23" s="468"/>
      <c r="BS23" s="468"/>
      <c r="BT23" s="468"/>
      <c r="BU23" s="469"/>
      <c r="BV23" s="467">
        <v>18242496</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169</v>
      </c>
      <c r="F24" s="497"/>
      <c r="G24" s="497"/>
      <c r="H24" s="497"/>
      <c r="I24" s="497"/>
      <c r="J24" s="497"/>
      <c r="K24" s="498"/>
      <c r="L24" s="518">
        <v>1</v>
      </c>
      <c r="M24" s="519"/>
      <c r="N24" s="519"/>
      <c r="O24" s="519"/>
      <c r="P24" s="561"/>
      <c r="Q24" s="518">
        <v>7840</v>
      </c>
      <c r="R24" s="519"/>
      <c r="S24" s="519"/>
      <c r="T24" s="519"/>
      <c r="U24" s="519"/>
      <c r="V24" s="561"/>
      <c r="W24" s="620"/>
      <c r="X24" s="608"/>
      <c r="Y24" s="609"/>
      <c r="Z24" s="517" t="s">
        <v>170</v>
      </c>
      <c r="AA24" s="497"/>
      <c r="AB24" s="497"/>
      <c r="AC24" s="497"/>
      <c r="AD24" s="497"/>
      <c r="AE24" s="497"/>
      <c r="AF24" s="497"/>
      <c r="AG24" s="498"/>
      <c r="AH24" s="518">
        <v>306</v>
      </c>
      <c r="AI24" s="519"/>
      <c r="AJ24" s="519"/>
      <c r="AK24" s="519"/>
      <c r="AL24" s="561"/>
      <c r="AM24" s="518">
        <v>979506</v>
      </c>
      <c r="AN24" s="519"/>
      <c r="AO24" s="519"/>
      <c r="AP24" s="519"/>
      <c r="AQ24" s="519"/>
      <c r="AR24" s="561"/>
      <c r="AS24" s="518">
        <v>3201</v>
      </c>
      <c r="AT24" s="519"/>
      <c r="AU24" s="519"/>
      <c r="AV24" s="519"/>
      <c r="AW24" s="519"/>
      <c r="AX24" s="520"/>
      <c r="AY24" s="640" t="s">
        <v>171</v>
      </c>
      <c r="AZ24" s="641"/>
      <c r="BA24" s="641"/>
      <c r="BB24" s="641"/>
      <c r="BC24" s="641"/>
      <c r="BD24" s="641"/>
      <c r="BE24" s="641"/>
      <c r="BF24" s="641"/>
      <c r="BG24" s="641"/>
      <c r="BH24" s="641"/>
      <c r="BI24" s="641"/>
      <c r="BJ24" s="641"/>
      <c r="BK24" s="641"/>
      <c r="BL24" s="641"/>
      <c r="BM24" s="642"/>
      <c r="BN24" s="467">
        <v>12842031</v>
      </c>
      <c r="BO24" s="468"/>
      <c r="BP24" s="468"/>
      <c r="BQ24" s="468"/>
      <c r="BR24" s="468"/>
      <c r="BS24" s="468"/>
      <c r="BT24" s="468"/>
      <c r="BU24" s="469"/>
      <c r="BV24" s="467">
        <v>11755164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172</v>
      </c>
      <c r="F25" s="497"/>
      <c r="G25" s="497"/>
      <c r="H25" s="497"/>
      <c r="I25" s="497"/>
      <c r="J25" s="497"/>
      <c r="K25" s="498"/>
      <c r="L25" s="518">
        <v>1</v>
      </c>
      <c r="M25" s="519"/>
      <c r="N25" s="519"/>
      <c r="O25" s="519"/>
      <c r="P25" s="561"/>
      <c r="Q25" s="518">
        <v>6400</v>
      </c>
      <c r="R25" s="519"/>
      <c r="S25" s="519"/>
      <c r="T25" s="519"/>
      <c r="U25" s="519"/>
      <c r="V25" s="561"/>
      <c r="W25" s="620"/>
      <c r="X25" s="608"/>
      <c r="Y25" s="609"/>
      <c r="Z25" s="517" t="s">
        <v>173</v>
      </c>
      <c r="AA25" s="497"/>
      <c r="AB25" s="497"/>
      <c r="AC25" s="497"/>
      <c r="AD25" s="497"/>
      <c r="AE25" s="497"/>
      <c r="AF25" s="497"/>
      <c r="AG25" s="498"/>
      <c r="AH25" s="518" t="s">
        <v>138</v>
      </c>
      <c r="AI25" s="519"/>
      <c r="AJ25" s="519"/>
      <c r="AK25" s="519"/>
      <c r="AL25" s="561"/>
      <c r="AM25" s="518" t="s">
        <v>138</v>
      </c>
      <c r="AN25" s="519"/>
      <c r="AO25" s="519"/>
      <c r="AP25" s="519"/>
      <c r="AQ25" s="519"/>
      <c r="AR25" s="561"/>
      <c r="AS25" s="518" t="s">
        <v>174</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t="s">
        <v>138</v>
      </c>
      <c r="BO25" s="431"/>
      <c r="BP25" s="431"/>
      <c r="BQ25" s="431"/>
      <c r="BR25" s="431"/>
      <c r="BS25" s="431"/>
      <c r="BT25" s="431"/>
      <c r="BU25" s="432"/>
      <c r="BV25" s="430" t="s">
        <v>174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5520</v>
      </c>
      <c r="R26" s="519"/>
      <c r="S26" s="519"/>
      <c r="T26" s="519"/>
      <c r="U26" s="519"/>
      <c r="V26" s="561"/>
      <c r="W26" s="620"/>
      <c r="X26" s="608"/>
      <c r="Y26" s="609"/>
      <c r="Z26" s="517" t="s">
        <v>177</v>
      </c>
      <c r="AA26" s="630"/>
      <c r="AB26" s="630"/>
      <c r="AC26" s="630"/>
      <c r="AD26" s="630"/>
      <c r="AE26" s="630"/>
      <c r="AF26" s="630"/>
      <c r="AG26" s="631"/>
      <c r="AH26" s="518">
        <v>39</v>
      </c>
      <c r="AI26" s="519"/>
      <c r="AJ26" s="519"/>
      <c r="AK26" s="519"/>
      <c r="AL26" s="561"/>
      <c r="AM26" s="518">
        <v>139971</v>
      </c>
      <c r="AN26" s="519"/>
      <c r="AO26" s="519"/>
      <c r="AP26" s="519"/>
      <c r="AQ26" s="519"/>
      <c r="AR26" s="561"/>
      <c r="AS26" s="518">
        <v>3589</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138</v>
      </c>
      <c r="BO26" s="468"/>
      <c r="BP26" s="468"/>
      <c r="BQ26" s="468"/>
      <c r="BR26" s="468"/>
      <c r="BS26" s="468"/>
      <c r="BT26" s="468"/>
      <c r="BU26" s="469"/>
      <c r="BV26" s="467" t="s">
        <v>138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179</v>
      </c>
      <c r="F27" s="497"/>
      <c r="G27" s="497"/>
      <c r="H27" s="497"/>
      <c r="I27" s="497"/>
      <c r="J27" s="497"/>
      <c r="K27" s="498"/>
      <c r="L27" s="518">
        <v>1</v>
      </c>
      <c r="M27" s="519"/>
      <c r="N27" s="519"/>
      <c r="O27" s="519"/>
      <c r="P27" s="561"/>
      <c r="Q27" s="518">
        <v>4600</v>
      </c>
      <c r="R27" s="519"/>
      <c r="S27" s="519"/>
      <c r="T27" s="519"/>
      <c r="U27" s="519"/>
      <c r="V27" s="561"/>
      <c r="W27" s="620"/>
      <c r="X27" s="608"/>
      <c r="Y27" s="609"/>
      <c r="Z27" s="517" t="s">
        <v>180</v>
      </c>
      <c r="AA27" s="497"/>
      <c r="AB27" s="497"/>
      <c r="AC27" s="497"/>
      <c r="AD27" s="497"/>
      <c r="AE27" s="497"/>
      <c r="AF27" s="497"/>
      <c r="AG27" s="498"/>
      <c r="AH27" s="518" t="s">
        <v>174</v>
      </c>
      <c r="AI27" s="519"/>
      <c r="AJ27" s="519"/>
      <c r="AK27" s="519"/>
      <c r="AL27" s="561"/>
      <c r="AM27" s="518" t="s">
        <v>174</v>
      </c>
      <c r="AN27" s="519"/>
      <c r="AO27" s="519"/>
      <c r="AP27" s="519"/>
      <c r="AQ27" s="519"/>
      <c r="AR27" s="561"/>
      <c r="AS27" s="518" t="s">
        <v>138</v>
      </c>
      <c r="AT27" s="519"/>
      <c r="AU27" s="519"/>
      <c r="AV27" s="519"/>
      <c r="AW27" s="519"/>
      <c r="AX27" s="520"/>
      <c r="AY27" s="562" t="s">
        <v>181</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174</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182</v>
      </c>
      <c r="F28" s="497"/>
      <c r="G28" s="497"/>
      <c r="H28" s="497"/>
      <c r="I28" s="497"/>
      <c r="J28" s="497"/>
      <c r="K28" s="498"/>
      <c r="L28" s="518">
        <v>1</v>
      </c>
      <c r="M28" s="519"/>
      <c r="N28" s="519"/>
      <c r="O28" s="519"/>
      <c r="P28" s="561"/>
      <c r="Q28" s="518">
        <v>4200</v>
      </c>
      <c r="R28" s="519"/>
      <c r="S28" s="519"/>
      <c r="T28" s="519"/>
      <c r="U28" s="519"/>
      <c r="V28" s="561"/>
      <c r="W28" s="620"/>
      <c r="X28" s="608"/>
      <c r="Y28" s="609"/>
      <c r="Z28" s="517" t="s">
        <v>183</v>
      </c>
      <c r="AA28" s="497"/>
      <c r="AB28" s="497"/>
      <c r="AC28" s="497"/>
      <c r="AD28" s="497"/>
      <c r="AE28" s="497"/>
      <c r="AF28" s="497"/>
      <c r="AG28" s="498"/>
      <c r="AH28" s="518" t="s">
        <v>138</v>
      </c>
      <c r="AI28" s="519"/>
      <c r="AJ28" s="519"/>
      <c r="AK28" s="519"/>
      <c r="AL28" s="561"/>
      <c r="AM28" s="518" t="s">
        <v>174</v>
      </c>
      <c r="AN28" s="519"/>
      <c r="AO28" s="519"/>
      <c r="AP28" s="519"/>
      <c r="AQ28" s="519"/>
      <c r="AR28" s="561"/>
      <c r="AS28" s="518" t="s">
        <v>138</v>
      </c>
      <c r="AT28" s="519"/>
      <c r="AU28" s="519"/>
      <c r="AV28" s="519"/>
      <c r="AW28" s="519"/>
      <c r="AX28" s="520"/>
      <c r="AY28" s="646" t="s">
        <v>184</v>
      </c>
      <c r="AZ28" s="647"/>
      <c r="BA28" s="647"/>
      <c r="BB28" s="648"/>
      <c r="BC28" s="427" t="s">
        <v>48</v>
      </c>
      <c r="BD28" s="428"/>
      <c r="BE28" s="428"/>
      <c r="BF28" s="428"/>
      <c r="BG28" s="428"/>
      <c r="BH28" s="428"/>
      <c r="BI28" s="428"/>
      <c r="BJ28" s="428"/>
      <c r="BK28" s="428"/>
      <c r="BL28" s="428"/>
      <c r="BM28" s="429"/>
      <c r="BN28" s="430">
        <v>2203512</v>
      </c>
      <c r="BO28" s="431"/>
      <c r="BP28" s="431"/>
      <c r="BQ28" s="431"/>
      <c r="BR28" s="431"/>
      <c r="BS28" s="431"/>
      <c r="BT28" s="431"/>
      <c r="BU28" s="432"/>
      <c r="BV28" s="430">
        <v>2005616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185</v>
      </c>
      <c r="F29" s="497"/>
      <c r="G29" s="497"/>
      <c r="H29" s="497"/>
      <c r="I29" s="497"/>
      <c r="J29" s="497"/>
      <c r="K29" s="498"/>
      <c r="L29" s="518">
        <v>11</v>
      </c>
      <c r="M29" s="519"/>
      <c r="N29" s="519"/>
      <c r="O29" s="519"/>
      <c r="P29" s="561"/>
      <c r="Q29" s="518">
        <v>3900</v>
      </c>
      <c r="R29" s="519"/>
      <c r="S29" s="519"/>
      <c r="T29" s="519"/>
      <c r="U29" s="519"/>
      <c r="V29" s="561"/>
      <c r="W29" s="621"/>
      <c r="X29" s="622"/>
      <c r="Y29" s="623"/>
      <c r="Z29" s="517" t="s">
        <v>186</v>
      </c>
      <c r="AA29" s="497"/>
      <c r="AB29" s="497"/>
      <c r="AC29" s="497"/>
      <c r="AD29" s="497"/>
      <c r="AE29" s="497"/>
      <c r="AF29" s="497"/>
      <c r="AG29" s="498"/>
      <c r="AH29" s="518">
        <v>306</v>
      </c>
      <c r="AI29" s="519"/>
      <c r="AJ29" s="519"/>
      <c r="AK29" s="519"/>
      <c r="AL29" s="561"/>
      <c r="AM29" s="518">
        <v>979506</v>
      </c>
      <c r="AN29" s="519"/>
      <c r="AO29" s="519"/>
      <c r="AP29" s="519"/>
      <c r="AQ29" s="519"/>
      <c r="AR29" s="561"/>
      <c r="AS29" s="518">
        <v>3201</v>
      </c>
      <c r="AT29" s="519"/>
      <c r="AU29" s="519"/>
      <c r="AV29" s="519"/>
      <c r="AW29" s="519"/>
      <c r="AX29" s="520"/>
      <c r="AY29" s="649"/>
      <c r="AZ29" s="650"/>
      <c r="BA29" s="650"/>
      <c r="BB29" s="651"/>
      <c r="BC29" s="501" t="s">
        <v>187</v>
      </c>
      <c r="BD29" s="502"/>
      <c r="BE29" s="502"/>
      <c r="BF29" s="502"/>
      <c r="BG29" s="502"/>
      <c r="BH29" s="502"/>
      <c r="BI29" s="502"/>
      <c r="BJ29" s="502"/>
      <c r="BK29" s="502"/>
      <c r="BL29" s="502"/>
      <c r="BM29" s="503"/>
      <c r="BN29" s="467">
        <v>962292</v>
      </c>
      <c r="BO29" s="468"/>
      <c r="BP29" s="468"/>
      <c r="BQ29" s="468"/>
      <c r="BR29" s="468"/>
      <c r="BS29" s="468"/>
      <c r="BT29" s="468"/>
      <c r="BU29" s="469"/>
      <c r="BV29" s="467">
        <v>1004379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188</v>
      </c>
      <c r="X30" s="628"/>
      <c r="Y30" s="628"/>
      <c r="Z30" s="628"/>
      <c r="AA30" s="628"/>
      <c r="AB30" s="628"/>
      <c r="AC30" s="628"/>
      <c r="AD30" s="628"/>
      <c r="AE30" s="628"/>
      <c r="AF30" s="628"/>
      <c r="AG30" s="629"/>
      <c r="AH30" s="586">
        <v>98.9</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1299750</v>
      </c>
      <c r="BO30" s="644"/>
      <c r="BP30" s="644"/>
      <c r="BQ30" s="644"/>
      <c r="BR30" s="644"/>
      <c r="BS30" s="644"/>
      <c r="BT30" s="644"/>
      <c r="BU30" s="645"/>
      <c r="BV30" s="643">
        <v>1286169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195</v>
      </c>
      <c r="D33" s="491"/>
      <c r="E33" s="456" t="s">
        <v>196</v>
      </c>
      <c r="F33" s="456"/>
      <c r="G33" s="456"/>
      <c r="H33" s="456"/>
      <c r="I33" s="456"/>
      <c r="J33" s="456"/>
      <c r="K33" s="456"/>
      <c r="L33" s="456"/>
      <c r="M33" s="456"/>
      <c r="N33" s="456"/>
      <c r="O33" s="456"/>
      <c r="P33" s="456"/>
      <c r="Q33" s="456"/>
      <c r="R33" s="456"/>
      <c r="S33" s="456"/>
      <c r="T33" s="216"/>
      <c r="U33" s="491" t="s">
        <v>197</v>
      </c>
      <c r="V33" s="491"/>
      <c r="W33" s="456" t="s">
        <v>196</v>
      </c>
      <c r="X33" s="456"/>
      <c r="Y33" s="456"/>
      <c r="Z33" s="456"/>
      <c r="AA33" s="456"/>
      <c r="AB33" s="456"/>
      <c r="AC33" s="456"/>
      <c r="AD33" s="456"/>
      <c r="AE33" s="456"/>
      <c r="AF33" s="456"/>
      <c r="AG33" s="456"/>
      <c r="AH33" s="456"/>
      <c r="AI33" s="456"/>
      <c r="AJ33" s="456"/>
      <c r="AK33" s="456"/>
      <c r="AL33" s="216"/>
      <c r="AM33" s="491" t="s">
        <v>198</v>
      </c>
      <c r="AN33" s="491"/>
      <c r="AO33" s="456" t="s">
        <v>196</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202</v>
      </c>
      <c r="CP33" s="491"/>
      <c r="CQ33" s="456" t="s">
        <v>203</v>
      </c>
      <c r="CR33" s="456"/>
      <c r="CS33" s="456"/>
      <c r="CT33" s="456"/>
      <c r="CU33" s="456"/>
      <c r="CV33" s="456"/>
      <c r="CW33" s="456"/>
      <c r="CX33" s="456"/>
      <c r="CY33" s="456"/>
      <c r="CZ33" s="456"/>
      <c r="DA33" s="456"/>
      <c r="DB33" s="456"/>
      <c r="DC33" s="456"/>
      <c r="DD33" s="456"/>
      <c r="DE33" s="456"/>
      <c r="DF33" s="216"/>
      <c r="DG33" s="655" t="s">
        <v>204</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下水道事業特別会計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奈良県葛城地区清掃事務組合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学校給食費特別会計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国民宿舎葛城高原ロッジ特別会計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奈良県市町村総合事務組合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後期高齢者医療保険事業特別会計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葛城広域行政事務組合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奈良広域水質検査センター組合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奈良県住宅新築資金等貸付金回収管理組合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奈良県後期高齢者医療広域連合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やまと広域環境衛生事務組合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奈良県広域消防組合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VZx0smPJgAL8pipWSSBtDtfBao6DRU1GYcMg1OAeyu9YHejAvdltJ3IWddJXFpatO+7yJoJWFrDjxz6btzyKgw==" saltValue="ccnj7lRmmSCfYy7wBm+G0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567</v>
      </c>
      <c r="D34" s="1250"/>
      <c r="E34" s="1251"/>
      <c r="F34" s="32" t="s">
        <v>568</v>
      </c>
      <c r="G34" s="33" t="s">
        <v>569</v>
      </c>
      <c r="H34" s="33" t="s">
        <v>570</v>
      </c>
      <c r="I34" s="33" t="s">
        <v>571</v>
      </c>
      <c r="J34" s="34" t="s">
        <v>572</v>
      </c>
      <c r="K34" s="22"/>
      <c r="L34" s="22"/>
      <c r="M34" s="22"/>
      <c r="N34" s="22"/>
      <c r="O34" s="22"/>
      <c r="P34" s="22"/>
    </row>
    <row r="35" spans="1:16" ht="39" customHeight="1" x14ac:dyDescent="0.15">
      <c r="A35" s="22"/>
      <c r="B35" s="35"/>
      <c r="C35" s="1244" t="s">
        <v>573</v>
      </c>
      <c r="D35" s="1245"/>
      <c r="E35" s="1246"/>
      <c r="F35" s="36" t="s">
        <v>574</v>
      </c>
      <c r="G35" s="37" t="s">
        <v>574</v>
      </c>
      <c r="H35" s="37" t="s">
        <v>574</v>
      </c>
      <c r="I35" s="37" t="s">
        <v>575</v>
      </c>
      <c r="J35" s="38" t="s">
        <v>575</v>
      </c>
      <c r="K35" s="22"/>
      <c r="L35" s="22"/>
      <c r="M35" s="22"/>
      <c r="N35" s="22"/>
      <c r="O35" s="22"/>
      <c r="P35" s="22"/>
    </row>
    <row r="36" spans="1:16" ht="39" customHeight="1" x14ac:dyDescent="0.15">
      <c r="A36" s="22"/>
      <c r="B36" s="35"/>
      <c r="C36" s="1244" t="s">
        <v>576</v>
      </c>
      <c r="D36" s="1245"/>
      <c r="E36" s="1246"/>
      <c r="F36" s="36">
        <v>8.9600000000000009</v>
      </c>
      <c r="G36" s="37">
        <v>9.7799999999999994</v>
      </c>
      <c r="H36" s="37">
        <v>9.25</v>
      </c>
      <c r="I36" s="37">
        <v>7.99</v>
      </c>
      <c r="J36" s="38">
        <v>7.74</v>
      </c>
      <c r="K36" s="22"/>
      <c r="L36" s="22"/>
      <c r="M36" s="22"/>
      <c r="N36" s="22"/>
      <c r="O36" s="22"/>
      <c r="P36" s="22"/>
    </row>
    <row r="37" spans="1:16" ht="39" customHeight="1" x14ac:dyDescent="0.15">
      <c r="A37" s="22"/>
      <c r="B37" s="35"/>
      <c r="C37" s="1244" t="s">
        <v>577</v>
      </c>
      <c r="D37" s="1245"/>
      <c r="E37" s="1246"/>
      <c r="F37" s="36">
        <v>14.47</v>
      </c>
      <c r="G37" s="37">
        <v>7.91</v>
      </c>
      <c r="H37" s="37">
        <v>10.119999999999999</v>
      </c>
      <c r="I37" s="37">
        <v>5.27</v>
      </c>
      <c r="J37" s="38">
        <v>1.65</v>
      </c>
      <c r="K37" s="22"/>
      <c r="L37" s="22"/>
      <c r="M37" s="22"/>
      <c r="N37" s="22"/>
      <c r="O37" s="22"/>
      <c r="P37" s="22"/>
    </row>
    <row r="38" spans="1:16" ht="39" customHeight="1" x14ac:dyDescent="0.15">
      <c r="A38" s="22"/>
      <c r="B38" s="35"/>
      <c r="C38" s="1244" t="s">
        <v>578</v>
      </c>
      <c r="D38" s="1245"/>
      <c r="E38" s="1246"/>
      <c r="F38" s="36">
        <v>0.33</v>
      </c>
      <c r="G38" s="37">
        <v>0.53</v>
      </c>
      <c r="H38" s="37">
        <v>0.94</v>
      </c>
      <c r="I38" s="37">
        <v>0.78</v>
      </c>
      <c r="J38" s="38">
        <v>0.93</v>
      </c>
      <c r="K38" s="22"/>
      <c r="L38" s="22"/>
      <c r="M38" s="22"/>
      <c r="N38" s="22"/>
      <c r="O38" s="22"/>
      <c r="P38" s="22"/>
    </row>
    <row r="39" spans="1:16" ht="39" customHeight="1" x14ac:dyDescent="0.15">
      <c r="A39" s="22"/>
      <c r="B39" s="35"/>
      <c r="C39" s="1244" t="s">
        <v>579</v>
      </c>
      <c r="D39" s="1245"/>
      <c r="E39" s="1246"/>
      <c r="F39" s="36">
        <v>0</v>
      </c>
      <c r="G39" s="37">
        <v>0</v>
      </c>
      <c r="H39" s="37">
        <v>0</v>
      </c>
      <c r="I39" s="37">
        <v>0</v>
      </c>
      <c r="J39" s="38">
        <v>0</v>
      </c>
      <c r="K39" s="22"/>
      <c r="L39" s="22"/>
      <c r="M39" s="22"/>
      <c r="N39" s="22"/>
      <c r="O39" s="22"/>
      <c r="P39" s="22"/>
    </row>
    <row r="40" spans="1:16" ht="39" customHeight="1" x14ac:dyDescent="0.15">
      <c r="A40" s="22"/>
      <c r="B40" s="35"/>
      <c r="C40" s="1244" t="s">
        <v>580</v>
      </c>
      <c r="D40" s="1245"/>
      <c r="E40" s="1246"/>
      <c r="F40" s="36">
        <v>0</v>
      </c>
      <c r="G40" s="37">
        <v>0</v>
      </c>
      <c r="H40" s="37">
        <v>0</v>
      </c>
      <c r="I40" s="37">
        <v>0</v>
      </c>
      <c r="J40" s="38">
        <v>0</v>
      </c>
      <c r="K40" s="22"/>
      <c r="L40" s="22"/>
      <c r="M40" s="22"/>
      <c r="N40" s="22"/>
      <c r="O40" s="22"/>
      <c r="P40" s="22"/>
    </row>
    <row r="41" spans="1:16" ht="39" customHeight="1" x14ac:dyDescent="0.15">
      <c r="A41" s="22"/>
      <c r="B41" s="35"/>
      <c r="C41" s="1244" t="s">
        <v>581</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582</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583</v>
      </c>
      <c r="D43" s="1248"/>
      <c r="E43" s="1249"/>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fn8trxShoz8RCBp9m1jDadawURVdq+5BObGrj+ddV9T9sjzhHhQTnhHLFjkVZijJrwA0tG0Y5TusHhmlTMu6g==" saltValue="ayXN1S3kJc9mDr/cm80i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1953</v>
      </c>
      <c r="L45" s="60">
        <v>1895</v>
      </c>
      <c r="M45" s="60">
        <v>1890</v>
      </c>
      <c r="N45" s="60">
        <v>1815</v>
      </c>
      <c r="O45" s="61">
        <v>1764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15">
      <c r="A48" s="48"/>
      <c r="B48" s="1254"/>
      <c r="C48" s="1255"/>
      <c r="D48" s="62"/>
      <c r="E48" s="1260" t="s">
        <v>15</v>
      </c>
      <c r="F48" s="1260"/>
      <c r="G48" s="1260"/>
      <c r="H48" s="1260"/>
      <c r="I48" s="1260"/>
      <c r="J48" s="1261"/>
      <c r="K48" s="63">
        <v>346</v>
      </c>
      <c r="L48" s="64">
        <v>316</v>
      </c>
      <c r="M48" s="64">
        <v>364</v>
      </c>
      <c r="N48" s="64">
        <v>353</v>
      </c>
      <c r="O48" s="65">
        <v>334</v>
      </c>
      <c r="P48" s="48"/>
      <c r="Q48" s="48"/>
      <c r="R48" s="48"/>
      <c r="S48" s="48"/>
      <c r="T48" s="48"/>
      <c r="U48" s="48"/>
    </row>
    <row r="49" spans="1:21" ht="30.75" customHeight="1" x14ac:dyDescent="0.15">
      <c r="A49" s="48"/>
      <c r="B49" s="1254"/>
      <c r="C49" s="1255"/>
      <c r="D49" s="62"/>
      <c r="E49" s="1260" t="s">
        <v>16</v>
      </c>
      <c r="F49" s="1260"/>
      <c r="G49" s="1260"/>
      <c r="H49" s="1260"/>
      <c r="I49" s="1260"/>
      <c r="J49" s="1261"/>
      <c r="K49" s="63">
        <v>114</v>
      </c>
      <c r="L49" s="64">
        <v>96</v>
      </c>
      <c r="M49" s="64">
        <v>60</v>
      </c>
      <c r="N49" s="64">
        <v>56</v>
      </c>
      <c r="O49" s="65">
        <v>26</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519</v>
      </c>
      <c r="L50" s="64" t="s">
        <v>519</v>
      </c>
      <c r="M50" s="64" t="s">
        <v>519</v>
      </c>
      <c r="N50" s="64" t="s">
        <v>519</v>
      </c>
      <c r="O50" s="65" t="s">
        <v>519</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519</v>
      </c>
      <c r="L51" s="64">
        <v>0</v>
      </c>
      <c r="M51" s="64">
        <v>0</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1560</v>
      </c>
      <c r="L52" s="64">
        <v>1467</v>
      </c>
      <c r="M52" s="64">
        <v>1454</v>
      </c>
      <c r="N52" s="64">
        <v>1350</v>
      </c>
      <c r="O52" s="65">
        <v>1332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853</v>
      </c>
      <c r="L53" s="69">
        <v>840</v>
      </c>
      <c r="M53" s="69">
        <v>860</v>
      </c>
      <c r="N53" s="69">
        <v>874</v>
      </c>
      <c r="O53" s="70">
        <v>792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jYeNBnuYuO/jnUMCLl5aLUp6JQYUWQfyXvlvOKQUQ/9MrZF1PfA0JfvVLUEbnJ6HTHLNfxUB5aMOP7dwcoYSA==" saltValue="gdKDZris0JvSWsWCRx6Jk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78" t="s">
        <v>30</v>
      </c>
      <c r="C41" s="1279"/>
      <c r="D41" s="102"/>
      <c r="E41" s="1284" t="s">
        <v>31</v>
      </c>
      <c r="F41" s="1284"/>
      <c r="G41" s="1284"/>
      <c r="H41" s="1285"/>
      <c r="I41" s="103">
        <v>18185</v>
      </c>
      <c r="J41" s="104">
        <v>17900</v>
      </c>
      <c r="K41" s="104">
        <v>18078</v>
      </c>
      <c r="L41" s="104">
        <v>18242</v>
      </c>
      <c r="M41" s="105">
        <v>18853</v>
      </c>
    </row>
    <row r="42" spans="2:13" ht="27.75" customHeight="1" x14ac:dyDescent="0.15">
      <c r="B42" s="1280"/>
      <c r="C42" s="1281"/>
      <c r="D42" s="106"/>
      <c r="E42" s="1286" t="s">
        <v>32</v>
      </c>
      <c r="F42" s="1286"/>
      <c r="G42" s="1286"/>
      <c r="H42" s="1287"/>
      <c r="I42" s="107" t="s">
        <v>519</v>
      </c>
      <c r="J42" s="108" t="s">
        <v>519</v>
      </c>
      <c r="K42" s="108" t="s">
        <v>519</v>
      </c>
      <c r="L42" s="108" t="s">
        <v>519</v>
      </c>
      <c r="M42" s="109" t="s">
        <v>519</v>
      </c>
    </row>
    <row r="43" spans="2:13" ht="27.75" customHeight="1" x14ac:dyDescent="0.15">
      <c r="B43" s="1280"/>
      <c r="C43" s="1281"/>
      <c r="D43" s="106"/>
      <c r="E43" s="1286" t="s">
        <v>33</v>
      </c>
      <c r="F43" s="1286"/>
      <c r="G43" s="1286"/>
      <c r="H43" s="1287"/>
      <c r="I43" s="107">
        <v>4086</v>
      </c>
      <c r="J43" s="108">
        <v>3851</v>
      </c>
      <c r="K43" s="108">
        <v>4032</v>
      </c>
      <c r="L43" s="108">
        <v>3976</v>
      </c>
      <c r="M43" s="109">
        <v>3986</v>
      </c>
    </row>
    <row r="44" spans="2:13" ht="27.75" customHeight="1" x14ac:dyDescent="0.15">
      <c r="B44" s="1280"/>
      <c r="C44" s="1281"/>
      <c r="D44" s="106"/>
      <c r="E44" s="1286" t="s">
        <v>34</v>
      </c>
      <c r="F44" s="1286"/>
      <c r="G44" s="1286"/>
      <c r="H44" s="1287"/>
      <c r="I44" s="107">
        <v>267</v>
      </c>
      <c r="J44" s="108">
        <v>202</v>
      </c>
      <c r="K44" s="108">
        <v>152</v>
      </c>
      <c r="L44" s="108">
        <v>134</v>
      </c>
      <c r="M44" s="109">
        <v>119</v>
      </c>
    </row>
    <row r="45" spans="2:13" ht="27.75" customHeight="1" x14ac:dyDescent="0.15">
      <c r="B45" s="1280"/>
      <c r="C45" s="1281"/>
      <c r="D45" s="106"/>
      <c r="E45" s="1286" t="s">
        <v>35</v>
      </c>
      <c r="F45" s="1286"/>
      <c r="G45" s="1286"/>
      <c r="H45" s="1287"/>
      <c r="I45" s="107">
        <v>2583</v>
      </c>
      <c r="J45" s="108">
        <v>2734</v>
      </c>
      <c r="K45" s="108">
        <v>2589</v>
      </c>
      <c r="L45" s="108">
        <v>2761</v>
      </c>
      <c r="M45" s="109">
        <v>2627</v>
      </c>
    </row>
    <row r="46" spans="2:13" ht="27.75" customHeight="1" x14ac:dyDescent="0.15">
      <c r="B46" s="1280"/>
      <c r="C46" s="1281"/>
      <c r="D46" s="110"/>
      <c r="E46" s="1286" t="s">
        <v>36</v>
      </c>
      <c r="F46" s="1286"/>
      <c r="G46" s="1286"/>
      <c r="H46" s="1287"/>
      <c r="I46" s="107" t="s">
        <v>519</v>
      </c>
      <c r="J46" s="108" t="s">
        <v>519</v>
      </c>
      <c r="K46" s="108" t="s">
        <v>519</v>
      </c>
      <c r="L46" s="108" t="s">
        <v>519</v>
      </c>
      <c r="M46" s="109" t="s">
        <v>519</v>
      </c>
    </row>
    <row r="47" spans="2:13" ht="27.75" customHeight="1" x14ac:dyDescent="0.15">
      <c r="B47" s="1280"/>
      <c r="C47" s="1281"/>
      <c r="D47" s="111"/>
      <c r="E47" s="1288" t="s">
        <v>37</v>
      </c>
      <c r="F47" s="1289"/>
      <c r="G47" s="1289"/>
      <c r="H47" s="1290"/>
      <c r="I47" s="107" t="s">
        <v>519</v>
      </c>
      <c r="J47" s="108" t="s">
        <v>519</v>
      </c>
      <c r="K47" s="108" t="s">
        <v>519</v>
      </c>
      <c r="L47" s="108" t="s">
        <v>519</v>
      </c>
      <c r="M47" s="109" t="s">
        <v>519</v>
      </c>
    </row>
    <row r="48" spans="2:13" ht="27.75" customHeight="1" x14ac:dyDescent="0.15">
      <c r="B48" s="1280"/>
      <c r="C48" s="1281"/>
      <c r="D48" s="106"/>
      <c r="E48" s="1286" t="s">
        <v>38</v>
      </c>
      <c r="F48" s="1286"/>
      <c r="G48" s="1286"/>
      <c r="H48" s="1287"/>
      <c r="I48" s="107" t="s">
        <v>519</v>
      </c>
      <c r="J48" s="108" t="s">
        <v>519</v>
      </c>
      <c r="K48" s="108" t="s">
        <v>519</v>
      </c>
      <c r="L48" s="108" t="s">
        <v>519</v>
      </c>
      <c r="M48" s="109" t="s">
        <v>519</v>
      </c>
    </row>
    <row r="49" spans="2:13" ht="27.75" customHeight="1" x14ac:dyDescent="0.15">
      <c r="B49" s="1282"/>
      <c r="C49" s="1283"/>
      <c r="D49" s="106"/>
      <c r="E49" s="1286" t="s">
        <v>39</v>
      </c>
      <c r="F49" s="1286"/>
      <c r="G49" s="1286"/>
      <c r="H49" s="1287"/>
      <c r="I49" s="107" t="s">
        <v>519</v>
      </c>
      <c r="J49" s="108" t="s">
        <v>519</v>
      </c>
      <c r="K49" s="108" t="s">
        <v>519</v>
      </c>
      <c r="L49" s="108" t="s">
        <v>519</v>
      </c>
      <c r="M49" s="109" t="s">
        <v>519</v>
      </c>
    </row>
    <row r="50" spans="2:13" ht="27.75" customHeight="1" x14ac:dyDescent="0.15">
      <c r="B50" s="1291" t="s">
        <v>40</v>
      </c>
      <c r="C50" s="1292"/>
      <c r="D50" s="112"/>
      <c r="E50" s="1286" t="s">
        <v>41</v>
      </c>
      <c r="F50" s="1286"/>
      <c r="G50" s="1286"/>
      <c r="H50" s="1287"/>
      <c r="I50" s="107">
        <v>3147</v>
      </c>
      <c r="J50" s="108">
        <v>3529</v>
      </c>
      <c r="K50" s="108">
        <v>3929</v>
      </c>
      <c r="L50" s="108">
        <v>4523</v>
      </c>
      <c r="M50" s="109">
        <v>4745</v>
      </c>
    </row>
    <row r="51" spans="2:13" ht="27.75" customHeight="1" x14ac:dyDescent="0.15">
      <c r="B51" s="1280"/>
      <c r="C51" s="1281"/>
      <c r="D51" s="106"/>
      <c r="E51" s="1286" t="s">
        <v>42</v>
      </c>
      <c r="F51" s="1286"/>
      <c r="G51" s="1286"/>
      <c r="H51" s="1287"/>
      <c r="I51" s="107">
        <v>1360</v>
      </c>
      <c r="J51" s="108">
        <v>1302</v>
      </c>
      <c r="K51" s="108">
        <v>1241</v>
      </c>
      <c r="L51" s="108">
        <v>1214</v>
      </c>
      <c r="M51" s="109">
        <v>1154</v>
      </c>
    </row>
    <row r="52" spans="2:13" ht="27.75" customHeight="1" x14ac:dyDescent="0.15">
      <c r="B52" s="1282"/>
      <c r="C52" s="1283"/>
      <c r="D52" s="106"/>
      <c r="E52" s="1286" t="s">
        <v>43</v>
      </c>
      <c r="F52" s="1286"/>
      <c r="G52" s="1286"/>
      <c r="H52" s="1287"/>
      <c r="I52" s="107">
        <v>11826</v>
      </c>
      <c r="J52" s="108">
        <v>11896</v>
      </c>
      <c r="K52" s="108">
        <v>11536</v>
      </c>
      <c r="L52" s="108">
        <v>12194</v>
      </c>
      <c r="M52" s="109">
        <v>12997</v>
      </c>
    </row>
    <row r="53" spans="2:13" ht="27.75" customHeight="1" thickBot="1" x14ac:dyDescent="0.2">
      <c r="B53" s="1293" t="s">
        <v>44</v>
      </c>
      <c r="C53" s="1294"/>
      <c r="D53" s="113"/>
      <c r="E53" s="1295" t="s">
        <v>45</v>
      </c>
      <c r="F53" s="1295"/>
      <c r="G53" s="1295"/>
      <c r="H53" s="1296"/>
      <c r="I53" s="114">
        <v>8787</v>
      </c>
      <c r="J53" s="115">
        <v>7960</v>
      </c>
      <c r="K53" s="115">
        <v>8145</v>
      </c>
      <c r="L53" s="115">
        <v>7181</v>
      </c>
      <c r="M53" s="116">
        <v>6688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2shAGrcs2RUBxDh0dZKynB4StnXcT9AzDcxA9m1DOXiNSqICvfweZqJJppT7KbG4DtR5yh0M9XyV4EGw97Bxg==" saltValue="5KHAT+cTRPGUKAos2APdt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48</v>
      </c>
      <c r="D55" s="1305"/>
      <c r="E55" s="1306"/>
      <c r="F55" s="128">
        <v>1621</v>
      </c>
      <c r="G55" s="128">
        <v>2006</v>
      </c>
      <c r="H55" s="129">
        <v>2204</v>
      </c>
    </row>
    <row r="56" spans="2:8" ht="52.5" customHeight="1" x14ac:dyDescent="0.15">
      <c r="B56" s="130"/>
      <c r="C56" s="1307" t="s">
        <v>49</v>
      </c>
      <c r="D56" s="1307"/>
      <c r="E56" s="1308"/>
      <c r="F56" s="131">
        <v>852</v>
      </c>
      <c r="G56" s="131">
        <v>1004</v>
      </c>
      <c r="H56" s="132">
        <v>962</v>
      </c>
    </row>
    <row r="57" spans="2:8" ht="53.25" customHeight="1" x14ac:dyDescent="0.15">
      <c r="B57" s="130"/>
      <c r="C57" s="1309" t="s">
        <v>50</v>
      </c>
      <c r="D57" s="1309"/>
      <c r="E57" s="1310"/>
      <c r="F57" s="133">
        <v>1259</v>
      </c>
      <c r="G57" s="133">
        <v>1286</v>
      </c>
      <c r="H57" s="134">
        <v>1300</v>
      </c>
    </row>
    <row r="58" spans="2:8" ht="45.75" customHeight="1" x14ac:dyDescent="0.15">
      <c r="B58" s="135"/>
      <c r="C58" s="1297" t="s">
        <v>598</v>
      </c>
      <c r="D58" s="1298"/>
      <c r="E58" s="1299"/>
      <c r="F58" s="136">
        <v>704</v>
      </c>
      <c r="G58" s="136">
        <v>693</v>
      </c>
      <c r="H58" s="137">
        <v>693</v>
      </c>
    </row>
    <row r="59" spans="2:8" ht="45.75" customHeight="1" x14ac:dyDescent="0.15">
      <c r="B59" s="135"/>
      <c r="C59" s="1297" t="s">
        <v>599</v>
      </c>
      <c r="D59" s="1298"/>
      <c r="E59" s="1299"/>
      <c r="F59" s="136">
        <v>172</v>
      </c>
      <c r="G59" s="136">
        <v>213</v>
      </c>
      <c r="H59" s="137">
        <v>252</v>
      </c>
    </row>
    <row r="60" spans="2:8" ht="45.75" customHeight="1" x14ac:dyDescent="0.15">
      <c r="B60" s="135"/>
      <c r="C60" s="1297" t="s">
        <v>600</v>
      </c>
      <c r="D60" s="1298"/>
      <c r="E60" s="1299"/>
      <c r="F60" s="136">
        <v>243</v>
      </c>
      <c r="G60" s="136">
        <v>238</v>
      </c>
      <c r="H60" s="137">
        <v>222</v>
      </c>
    </row>
    <row r="61" spans="2:8" ht="45.75" customHeight="1" x14ac:dyDescent="0.15">
      <c r="B61" s="135"/>
      <c r="C61" s="1297" t="s">
        <v>601</v>
      </c>
      <c r="D61" s="1298"/>
      <c r="E61" s="1299"/>
      <c r="F61" s="136">
        <v>78</v>
      </c>
      <c r="G61" s="136">
        <v>79</v>
      </c>
      <c r="H61" s="137">
        <v>80</v>
      </c>
    </row>
    <row r="62" spans="2:8" ht="45.75" customHeight="1" thickBot="1" x14ac:dyDescent="0.2">
      <c r="B62" s="138"/>
      <c r="C62" s="1300" t="s">
        <v>602</v>
      </c>
      <c r="D62" s="1301"/>
      <c r="E62" s="1302"/>
      <c r="F62" s="139">
        <v>40</v>
      </c>
      <c r="G62" s="139">
        <v>32</v>
      </c>
      <c r="H62" s="140">
        <v>26</v>
      </c>
    </row>
    <row r="63" spans="2:8" ht="52.5" customHeight="1" thickBot="1" x14ac:dyDescent="0.2">
      <c r="B63" s="141"/>
      <c r="C63" s="1303" t="s">
        <v>51</v>
      </c>
      <c r="D63" s="1303"/>
      <c r="E63" s="1304"/>
      <c r="F63" s="142">
        <v>3733</v>
      </c>
      <c r="G63" s="142">
        <v>4296</v>
      </c>
      <c r="H63" s="143">
        <v>4466</v>
      </c>
    </row>
    <row r="64" spans="2:8" ht="15" customHeight="1" x14ac:dyDescent="0.15"/>
  </sheetData>
  <sheetProtection algorithmName="SHA-512" hashValue="gMZ5dGjrJ/19WQFxUlZ+V7Uait8Xh5Q09qgt1mvjFs/3Rah4OYGb9RRE12dcmX+mAXGcKUi7cuvhVnhWnXukmw==" saltValue="JBSl8+c5TeXtkwNBHRuL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tabSelected="1" topLeftCell="A28"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3" t="s">
        <v>614</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5"/>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5"/>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5"/>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5"/>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17"/>
      <c r="H50" s="1317"/>
      <c r="I50" s="1317"/>
      <c r="J50" s="1317"/>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561</v>
      </c>
      <c r="BQ50" s="1316"/>
      <c r="BR50" s="1316"/>
      <c r="BS50" s="1316"/>
      <c r="BT50" s="1316"/>
      <c r="BU50" s="1316"/>
      <c r="BV50" s="1316"/>
      <c r="BW50" s="1316"/>
      <c r="BX50" s="1316" t="s">
        <v>562</v>
      </c>
      <c r="BY50" s="1316"/>
      <c r="BZ50" s="1316"/>
      <c r="CA50" s="1316"/>
      <c r="CB50" s="1316"/>
      <c r="CC50" s="1316"/>
      <c r="CD50" s="1316"/>
      <c r="CE50" s="1316"/>
      <c r="CF50" s="1316" t="s">
        <v>563</v>
      </c>
      <c r="CG50" s="1316"/>
      <c r="CH50" s="1316"/>
      <c r="CI50" s="1316"/>
      <c r="CJ50" s="1316"/>
      <c r="CK50" s="1316"/>
      <c r="CL50" s="1316"/>
      <c r="CM50" s="1316"/>
      <c r="CN50" s="1316" t="s">
        <v>564</v>
      </c>
      <c r="CO50" s="1316"/>
      <c r="CP50" s="1316"/>
      <c r="CQ50" s="1316"/>
      <c r="CR50" s="1316"/>
      <c r="CS50" s="1316"/>
      <c r="CT50" s="1316"/>
      <c r="CU50" s="1316"/>
      <c r="CV50" s="1316" t="s">
        <v>565</v>
      </c>
      <c r="CW50" s="1316"/>
      <c r="CX50" s="1316"/>
      <c r="CY50" s="1316"/>
      <c r="CZ50" s="1316"/>
      <c r="DA50" s="1316"/>
      <c r="DB50" s="1316"/>
      <c r="DC50" s="1316"/>
    </row>
    <row r="51" spans="1:109" ht="13.5" customHeight="1" x14ac:dyDescent="0.15">
      <c r="B51" s="395"/>
      <c r="G51" s="1319"/>
      <c r="H51" s="1319"/>
      <c r="I51" s="1332"/>
      <c r="J51" s="1332"/>
      <c r="K51" s="1318"/>
      <c r="L51" s="1318"/>
      <c r="M51" s="1318"/>
      <c r="N51" s="1318"/>
      <c r="AM51" s="404"/>
      <c r="AN51" s="1314" t="s">
        <v>616</v>
      </c>
      <c r="AO51" s="1314"/>
      <c r="AP51" s="1314"/>
      <c r="AQ51" s="1314"/>
      <c r="AR51" s="1314"/>
      <c r="AS51" s="1314"/>
      <c r="AT51" s="1314"/>
      <c r="AU51" s="1314"/>
      <c r="AV51" s="1314"/>
      <c r="AW51" s="1314"/>
      <c r="AX51" s="1314"/>
      <c r="AY51" s="1314"/>
      <c r="AZ51" s="1314"/>
      <c r="BA51" s="1314"/>
      <c r="BB51" s="1314" t="s">
        <v>617</v>
      </c>
      <c r="BC51" s="1314"/>
      <c r="BD51" s="1314"/>
      <c r="BE51" s="1314"/>
      <c r="BF51" s="1314"/>
      <c r="BG51" s="1314"/>
      <c r="BH51" s="1314"/>
      <c r="BI51" s="1314"/>
      <c r="BJ51" s="1314"/>
      <c r="BK51" s="1314"/>
      <c r="BL51" s="1314"/>
      <c r="BM51" s="1314"/>
      <c r="BN51" s="1314"/>
      <c r="BO51" s="1314"/>
      <c r="BP51" s="1311">
        <v>135.30000000000001</v>
      </c>
      <c r="BQ51" s="1311"/>
      <c r="BR51" s="1311"/>
      <c r="BS51" s="1311"/>
      <c r="BT51" s="1311"/>
      <c r="BU51" s="1311"/>
      <c r="BV51" s="1311"/>
      <c r="BW51" s="1311"/>
      <c r="BX51" s="1311">
        <v>125.9</v>
      </c>
      <c r="BY51" s="1311"/>
      <c r="BZ51" s="1311"/>
      <c r="CA51" s="1311"/>
      <c r="CB51" s="1311"/>
      <c r="CC51" s="1311"/>
      <c r="CD51" s="1311"/>
      <c r="CE51" s="1311"/>
      <c r="CF51" s="1311">
        <v>128.1</v>
      </c>
      <c r="CG51" s="1311"/>
      <c r="CH51" s="1311"/>
      <c r="CI51" s="1311"/>
      <c r="CJ51" s="1311"/>
      <c r="CK51" s="1311"/>
      <c r="CL51" s="1311"/>
      <c r="CM51" s="1311"/>
      <c r="CN51" s="1311">
        <v>113.6</v>
      </c>
      <c r="CO51" s="1311"/>
      <c r="CP51" s="1311"/>
      <c r="CQ51" s="1311"/>
      <c r="CR51" s="1311"/>
      <c r="CS51" s="1311"/>
      <c r="CT51" s="1311"/>
      <c r="CU51" s="1311"/>
      <c r="CV51" s="1311">
        <v>105.6</v>
      </c>
      <c r="CW51" s="1311"/>
      <c r="CX51" s="1311"/>
      <c r="CY51" s="1311"/>
      <c r="CZ51" s="1311"/>
      <c r="DA51" s="1311"/>
      <c r="DB51" s="1311"/>
      <c r="DC51" s="1311"/>
    </row>
    <row r="52" spans="1:109" x14ac:dyDescent="0.15">
      <c r="B52" s="395"/>
      <c r="G52" s="1319"/>
      <c r="H52" s="1319"/>
      <c r="I52" s="1332"/>
      <c r="J52" s="1332"/>
      <c r="K52" s="1318"/>
      <c r="L52" s="1318"/>
      <c r="M52" s="1318"/>
      <c r="N52" s="1318"/>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19"/>
      <c r="H53" s="1319"/>
      <c r="I53" s="1317"/>
      <c r="J53" s="1317"/>
      <c r="K53" s="1318"/>
      <c r="L53" s="1318"/>
      <c r="M53" s="1318"/>
      <c r="N53" s="1318"/>
      <c r="AM53" s="404"/>
      <c r="AN53" s="1314"/>
      <c r="AO53" s="1314"/>
      <c r="AP53" s="1314"/>
      <c r="AQ53" s="1314"/>
      <c r="AR53" s="1314"/>
      <c r="AS53" s="1314"/>
      <c r="AT53" s="1314"/>
      <c r="AU53" s="1314"/>
      <c r="AV53" s="1314"/>
      <c r="AW53" s="1314"/>
      <c r="AX53" s="1314"/>
      <c r="AY53" s="1314"/>
      <c r="AZ53" s="1314"/>
      <c r="BA53" s="1314"/>
      <c r="BB53" s="1314" t="s">
        <v>618</v>
      </c>
      <c r="BC53" s="1314"/>
      <c r="BD53" s="1314"/>
      <c r="BE53" s="1314"/>
      <c r="BF53" s="1314"/>
      <c r="BG53" s="1314"/>
      <c r="BH53" s="1314"/>
      <c r="BI53" s="1314"/>
      <c r="BJ53" s="1314"/>
      <c r="BK53" s="1314"/>
      <c r="BL53" s="1314"/>
      <c r="BM53" s="1314"/>
      <c r="BN53" s="1314"/>
      <c r="BO53" s="1314"/>
      <c r="BP53" s="1311">
        <v>57.8</v>
      </c>
      <c r="BQ53" s="1311"/>
      <c r="BR53" s="1311"/>
      <c r="BS53" s="1311"/>
      <c r="BT53" s="1311"/>
      <c r="BU53" s="1311"/>
      <c r="BV53" s="1311"/>
      <c r="BW53" s="1311"/>
      <c r="BX53" s="1311">
        <v>59</v>
      </c>
      <c r="BY53" s="1311"/>
      <c r="BZ53" s="1311"/>
      <c r="CA53" s="1311"/>
      <c r="CB53" s="1311"/>
      <c r="CC53" s="1311"/>
      <c r="CD53" s="1311"/>
      <c r="CE53" s="1311"/>
      <c r="CF53" s="1311">
        <v>63.2</v>
      </c>
      <c r="CG53" s="1311"/>
      <c r="CH53" s="1311"/>
      <c r="CI53" s="1311"/>
      <c r="CJ53" s="1311"/>
      <c r="CK53" s="1311"/>
      <c r="CL53" s="1311"/>
      <c r="CM53" s="1311"/>
      <c r="CN53" s="1311">
        <v>63.8</v>
      </c>
      <c r="CO53" s="1311"/>
      <c r="CP53" s="1311"/>
      <c r="CQ53" s="1311"/>
      <c r="CR53" s="1311"/>
      <c r="CS53" s="1311"/>
      <c r="CT53" s="1311"/>
      <c r="CU53" s="1311"/>
      <c r="CV53" s="1311">
        <v>64.099999999999994</v>
      </c>
      <c r="CW53" s="1311"/>
      <c r="CX53" s="1311"/>
      <c r="CY53" s="1311"/>
      <c r="CZ53" s="1311"/>
      <c r="DA53" s="1311"/>
      <c r="DB53" s="1311"/>
      <c r="DC53" s="1311"/>
    </row>
    <row r="54" spans="1:109" x14ac:dyDescent="0.15">
      <c r="A54" s="403"/>
      <c r="B54" s="395"/>
      <c r="G54" s="1319"/>
      <c r="H54" s="1319"/>
      <c r="I54" s="1317"/>
      <c r="J54" s="1317"/>
      <c r="K54" s="1318"/>
      <c r="L54" s="1318"/>
      <c r="M54" s="1318"/>
      <c r="N54" s="1318"/>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17"/>
      <c r="H55" s="1317"/>
      <c r="I55" s="1317"/>
      <c r="J55" s="1317"/>
      <c r="K55" s="1318"/>
      <c r="L55" s="1318"/>
      <c r="M55" s="1318"/>
      <c r="N55" s="1318"/>
      <c r="AN55" s="1316" t="s">
        <v>619</v>
      </c>
      <c r="AO55" s="1316"/>
      <c r="AP55" s="1316"/>
      <c r="AQ55" s="1316"/>
      <c r="AR55" s="1316"/>
      <c r="AS55" s="1316"/>
      <c r="AT55" s="1316"/>
      <c r="AU55" s="1316"/>
      <c r="AV55" s="1316"/>
      <c r="AW55" s="1316"/>
      <c r="AX55" s="1316"/>
      <c r="AY55" s="1316"/>
      <c r="AZ55" s="1316"/>
      <c r="BA55" s="1316"/>
      <c r="BB55" s="1314" t="s">
        <v>617</v>
      </c>
      <c r="BC55" s="1314"/>
      <c r="BD55" s="1314"/>
      <c r="BE55" s="1314"/>
      <c r="BF55" s="1314"/>
      <c r="BG55" s="1314"/>
      <c r="BH55" s="1314"/>
      <c r="BI55" s="1314"/>
      <c r="BJ55" s="1314"/>
      <c r="BK55" s="1314"/>
      <c r="BL55" s="1314"/>
      <c r="BM55" s="1314"/>
      <c r="BN55" s="1314"/>
      <c r="BO55" s="1314"/>
      <c r="BP55" s="1311">
        <v>56.8</v>
      </c>
      <c r="BQ55" s="1311"/>
      <c r="BR55" s="1311"/>
      <c r="BS55" s="1311"/>
      <c r="BT55" s="1311"/>
      <c r="BU55" s="1311"/>
      <c r="BV55" s="1311"/>
      <c r="BW55" s="1311"/>
      <c r="BX55" s="1311">
        <v>52.3</v>
      </c>
      <c r="BY55" s="1311"/>
      <c r="BZ55" s="1311"/>
      <c r="CA55" s="1311"/>
      <c r="CB55" s="1311"/>
      <c r="CC55" s="1311"/>
      <c r="CD55" s="1311"/>
      <c r="CE55" s="1311"/>
      <c r="CF55" s="1311">
        <v>55.4</v>
      </c>
      <c r="CG55" s="1311"/>
      <c r="CH55" s="1311"/>
      <c r="CI55" s="1311"/>
      <c r="CJ55" s="1311"/>
      <c r="CK55" s="1311"/>
      <c r="CL55" s="1311"/>
      <c r="CM55" s="1311"/>
      <c r="CN55" s="1311">
        <v>52.7</v>
      </c>
      <c r="CO55" s="1311"/>
      <c r="CP55" s="1311"/>
      <c r="CQ55" s="1311"/>
      <c r="CR55" s="1311"/>
      <c r="CS55" s="1311"/>
      <c r="CT55" s="1311"/>
      <c r="CU55" s="1311"/>
      <c r="CV55" s="1311">
        <v>49.7</v>
      </c>
      <c r="CW55" s="1311"/>
      <c r="CX55" s="1311"/>
      <c r="CY55" s="1311"/>
      <c r="CZ55" s="1311"/>
      <c r="DA55" s="1311"/>
      <c r="DB55" s="1311"/>
      <c r="DC55" s="1311"/>
    </row>
    <row r="56" spans="1:109" x14ac:dyDescent="0.15">
      <c r="A56" s="403"/>
      <c r="B56" s="395"/>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17"/>
      <c r="H57" s="1317"/>
      <c r="I57" s="1312"/>
      <c r="J57" s="1312"/>
      <c r="K57" s="1318"/>
      <c r="L57" s="1318"/>
      <c r="M57" s="1318"/>
      <c r="N57" s="1318"/>
      <c r="AM57" s="388"/>
      <c r="AN57" s="1316"/>
      <c r="AO57" s="1316"/>
      <c r="AP57" s="1316"/>
      <c r="AQ57" s="1316"/>
      <c r="AR57" s="1316"/>
      <c r="AS57" s="1316"/>
      <c r="AT57" s="1316"/>
      <c r="AU57" s="1316"/>
      <c r="AV57" s="1316"/>
      <c r="AW57" s="1316"/>
      <c r="AX57" s="1316"/>
      <c r="AY57" s="1316"/>
      <c r="AZ57" s="1316"/>
      <c r="BA57" s="1316"/>
      <c r="BB57" s="1314" t="s">
        <v>618</v>
      </c>
      <c r="BC57" s="1314"/>
      <c r="BD57" s="1314"/>
      <c r="BE57" s="1314"/>
      <c r="BF57" s="1314"/>
      <c r="BG57" s="1314"/>
      <c r="BH57" s="1314"/>
      <c r="BI57" s="1314"/>
      <c r="BJ57" s="1314"/>
      <c r="BK57" s="1314"/>
      <c r="BL57" s="1314"/>
      <c r="BM57" s="1314"/>
      <c r="BN57" s="1314"/>
      <c r="BO57" s="1314"/>
      <c r="BP57" s="1311">
        <v>54</v>
      </c>
      <c r="BQ57" s="1311"/>
      <c r="BR57" s="1311"/>
      <c r="BS57" s="1311"/>
      <c r="BT57" s="1311"/>
      <c r="BU57" s="1311"/>
      <c r="BV57" s="1311"/>
      <c r="BW57" s="1311"/>
      <c r="BX57" s="1311">
        <v>57.1</v>
      </c>
      <c r="BY57" s="1311"/>
      <c r="BZ57" s="1311"/>
      <c r="CA57" s="1311"/>
      <c r="CB57" s="1311"/>
      <c r="CC57" s="1311"/>
      <c r="CD57" s="1311"/>
      <c r="CE57" s="1311"/>
      <c r="CF57" s="1311">
        <v>58.7</v>
      </c>
      <c r="CG57" s="1311"/>
      <c r="CH57" s="1311"/>
      <c r="CI57" s="1311"/>
      <c r="CJ57" s="1311"/>
      <c r="CK57" s="1311"/>
      <c r="CL57" s="1311"/>
      <c r="CM57" s="1311"/>
      <c r="CN57" s="1311">
        <v>59.9</v>
      </c>
      <c r="CO57" s="1311"/>
      <c r="CP57" s="1311"/>
      <c r="CQ57" s="1311"/>
      <c r="CR57" s="1311"/>
      <c r="CS57" s="1311"/>
      <c r="CT57" s="1311"/>
      <c r="CU57" s="1311"/>
      <c r="CV57" s="1311">
        <v>60.6</v>
      </c>
      <c r="CW57" s="1311"/>
      <c r="CX57" s="1311"/>
      <c r="CY57" s="1311"/>
      <c r="CZ57" s="1311"/>
      <c r="DA57" s="1311"/>
      <c r="DB57" s="1311"/>
      <c r="DC57" s="1311"/>
      <c r="DD57" s="408"/>
      <c r="DE57" s="407"/>
    </row>
    <row r="58" spans="1:109" s="403" customFormat="1" x14ac:dyDescent="0.15">
      <c r="A58" s="388"/>
      <c r="B58" s="407"/>
      <c r="G58" s="1317"/>
      <c r="H58" s="1317"/>
      <c r="I58" s="1312"/>
      <c r="J58" s="1312"/>
      <c r="K58" s="1318"/>
      <c r="L58" s="1318"/>
      <c r="M58" s="1318"/>
      <c r="N58" s="1318"/>
      <c r="AM58" s="388"/>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3" t="s">
        <v>621</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5"/>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5"/>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5"/>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5"/>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17"/>
      <c r="H72" s="1317"/>
      <c r="I72" s="1317"/>
      <c r="J72" s="1317"/>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561</v>
      </c>
      <c r="BQ72" s="1316"/>
      <c r="BR72" s="1316"/>
      <c r="BS72" s="1316"/>
      <c r="BT72" s="1316"/>
      <c r="BU72" s="1316"/>
      <c r="BV72" s="1316"/>
      <c r="BW72" s="1316"/>
      <c r="BX72" s="1316" t="s">
        <v>562</v>
      </c>
      <c r="BY72" s="1316"/>
      <c r="BZ72" s="1316"/>
      <c r="CA72" s="1316"/>
      <c r="CB72" s="1316"/>
      <c r="CC72" s="1316"/>
      <c r="CD72" s="1316"/>
      <c r="CE72" s="1316"/>
      <c r="CF72" s="1316" t="s">
        <v>563</v>
      </c>
      <c r="CG72" s="1316"/>
      <c r="CH72" s="1316"/>
      <c r="CI72" s="1316"/>
      <c r="CJ72" s="1316"/>
      <c r="CK72" s="1316"/>
      <c r="CL72" s="1316"/>
      <c r="CM72" s="1316"/>
      <c r="CN72" s="1316" t="s">
        <v>564</v>
      </c>
      <c r="CO72" s="1316"/>
      <c r="CP72" s="1316"/>
      <c r="CQ72" s="1316"/>
      <c r="CR72" s="1316"/>
      <c r="CS72" s="1316"/>
      <c r="CT72" s="1316"/>
      <c r="CU72" s="1316"/>
      <c r="CV72" s="1316" t="s">
        <v>565</v>
      </c>
      <c r="CW72" s="1316"/>
      <c r="CX72" s="1316"/>
      <c r="CY72" s="1316"/>
      <c r="CZ72" s="1316"/>
      <c r="DA72" s="1316"/>
      <c r="DB72" s="1316"/>
      <c r="DC72" s="1316"/>
    </row>
    <row r="73" spans="2:107" x14ac:dyDescent="0.15">
      <c r="B73" s="395"/>
      <c r="G73" s="1319"/>
      <c r="H73" s="1319"/>
      <c r="I73" s="1319"/>
      <c r="J73" s="1319"/>
      <c r="K73" s="1315"/>
      <c r="L73" s="1315"/>
      <c r="M73" s="1315"/>
      <c r="N73" s="1315"/>
      <c r="AM73" s="404"/>
      <c r="AN73" s="1314" t="s">
        <v>616</v>
      </c>
      <c r="AO73" s="1314"/>
      <c r="AP73" s="1314"/>
      <c r="AQ73" s="1314"/>
      <c r="AR73" s="1314"/>
      <c r="AS73" s="1314"/>
      <c r="AT73" s="1314"/>
      <c r="AU73" s="1314"/>
      <c r="AV73" s="1314"/>
      <c r="AW73" s="1314"/>
      <c r="AX73" s="1314"/>
      <c r="AY73" s="1314"/>
      <c r="AZ73" s="1314"/>
      <c r="BA73" s="1314"/>
      <c r="BB73" s="1314" t="s">
        <v>617</v>
      </c>
      <c r="BC73" s="1314"/>
      <c r="BD73" s="1314"/>
      <c r="BE73" s="1314"/>
      <c r="BF73" s="1314"/>
      <c r="BG73" s="1314"/>
      <c r="BH73" s="1314"/>
      <c r="BI73" s="1314"/>
      <c r="BJ73" s="1314"/>
      <c r="BK73" s="1314"/>
      <c r="BL73" s="1314"/>
      <c r="BM73" s="1314"/>
      <c r="BN73" s="1314"/>
      <c r="BO73" s="1314"/>
      <c r="BP73" s="1311">
        <v>135.30000000000001</v>
      </c>
      <c r="BQ73" s="1311"/>
      <c r="BR73" s="1311"/>
      <c r="BS73" s="1311"/>
      <c r="BT73" s="1311"/>
      <c r="BU73" s="1311"/>
      <c r="BV73" s="1311"/>
      <c r="BW73" s="1311"/>
      <c r="BX73" s="1311">
        <v>125.9</v>
      </c>
      <c r="BY73" s="1311"/>
      <c r="BZ73" s="1311"/>
      <c r="CA73" s="1311"/>
      <c r="CB73" s="1311"/>
      <c r="CC73" s="1311"/>
      <c r="CD73" s="1311"/>
      <c r="CE73" s="1311"/>
      <c r="CF73" s="1311">
        <v>128.1</v>
      </c>
      <c r="CG73" s="1311"/>
      <c r="CH73" s="1311"/>
      <c r="CI73" s="1311"/>
      <c r="CJ73" s="1311"/>
      <c r="CK73" s="1311"/>
      <c r="CL73" s="1311"/>
      <c r="CM73" s="1311"/>
      <c r="CN73" s="1311">
        <v>113.6</v>
      </c>
      <c r="CO73" s="1311"/>
      <c r="CP73" s="1311"/>
      <c r="CQ73" s="1311"/>
      <c r="CR73" s="1311"/>
      <c r="CS73" s="1311"/>
      <c r="CT73" s="1311"/>
      <c r="CU73" s="1311"/>
      <c r="CV73" s="1311">
        <v>105.6</v>
      </c>
      <c r="CW73" s="1311"/>
      <c r="CX73" s="1311"/>
      <c r="CY73" s="1311"/>
      <c r="CZ73" s="1311"/>
      <c r="DA73" s="1311"/>
      <c r="DB73" s="1311"/>
      <c r="DC73" s="1311"/>
    </row>
    <row r="74" spans="2:107" x14ac:dyDescent="0.15">
      <c r="B74" s="395"/>
      <c r="G74" s="1319"/>
      <c r="H74" s="1319"/>
      <c r="I74" s="1319"/>
      <c r="J74" s="1319"/>
      <c r="K74" s="1315"/>
      <c r="L74" s="1315"/>
      <c r="M74" s="1315"/>
      <c r="N74" s="1315"/>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19"/>
      <c r="H75" s="1319"/>
      <c r="I75" s="1317"/>
      <c r="J75" s="1317"/>
      <c r="K75" s="1318"/>
      <c r="L75" s="1318"/>
      <c r="M75" s="1318"/>
      <c r="N75" s="1318"/>
      <c r="AM75" s="404"/>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1">
        <v>14.9</v>
      </c>
      <c r="BQ75" s="1311"/>
      <c r="BR75" s="1311"/>
      <c r="BS75" s="1311"/>
      <c r="BT75" s="1311"/>
      <c r="BU75" s="1311"/>
      <c r="BV75" s="1311"/>
      <c r="BW75" s="1311"/>
      <c r="BX75" s="1311">
        <v>14</v>
      </c>
      <c r="BY75" s="1311"/>
      <c r="BZ75" s="1311"/>
      <c r="CA75" s="1311"/>
      <c r="CB75" s="1311"/>
      <c r="CC75" s="1311"/>
      <c r="CD75" s="1311"/>
      <c r="CE75" s="1311"/>
      <c r="CF75" s="1311">
        <v>13.3</v>
      </c>
      <c r="CG75" s="1311"/>
      <c r="CH75" s="1311"/>
      <c r="CI75" s="1311"/>
      <c r="CJ75" s="1311"/>
      <c r="CK75" s="1311"/>
      <c r="CL75" s="1311"/>
      <c r="CM75" s="1311"/>
      <c r="CN75" s="1311">
        <v>13.5</v>
      </c>
      <c r="CO75" s="1311"/>
      <c r="CP75" s="1311"/>
      <c r="CQ75" s="1311"/>
      <c r="CR75" s="1311"/>
      <c r="CS75" s="1311"/>
      <c r="CT75" s="1311"/>
      <c r="CU75" s="1311"/>
      <c r="CV75" s="1311">
        <v>13.2</v>
      </c>
      <c r="CW75" s="1311"/>
      <c r="CX75" s="1311"/>
      <c r="CY75" s="1311"/>
      <c r="CZ75" s="1311"/>
      <c r="DA75" s="1311"/>
      <c r="DB75" s="1311"/>
      <c r="DC75" s="1311"/>
    </row>
    <row r="76" spans="2:107" x14ac:dyDescent="0.15">
      <c r="B76" s="395"/>
      <c r="G76" s="1319"/>
      <c r="H76" s="1319"/>
      <c r="I76" s="1317"/>
      <c r="J76" s="1317"/>
      <c r="K76" s="1318"/>
      <c r="L76" s="1318"/>
      <c r="M76" s="1318"/>
      <c r="N76" s="1318"/>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17"/>
      <c r="H77" s="1317"/>
      <c r="I77" s="1317"/>
      <c r="J77" s="1317"/>
      <c r="K77" s="1315"/>
      <c r="L77" s="1315"/>
      <c r="M77" s="1315"/>
      <c r="N77" s="1315"/>
      <c r="AN77" s="1316" t="s">
        <v>619</v>
      </c>
      <c r="AO77" s="1316"/>
      <c r="AP77" s="1316"/>
      <c r="AQ77" s="1316"/>
      <c r="AR77" s="1316"/>
      <c r="AS77" s="1316"/>
      <c r="AT77" s="1316"/>
      <c r="AU77" s="1316"/>
      <c r="AV77" s="1316"/>
      <c r="AW77" s="1316"/>
      <c r="AX77" s="1316"/>
      <c r="AY77" s="1316"/>
      <c r="AZ77" s="1316"/>
      <c r="BA77" s="1316"/>
      <c r="BB77" s="1314" t="s">
        <v>617</v>
      </c>
      <c r="BC77" s="1314"/>
      <c r="BD77" s="1314"/>
      <c r="BE77" s="1314"/>
      <c r="BF77" s="1314"/>
      <c r="BG77" s="1314"/>
      <c r="BH77" s="1314"/>
      <c r="BI77" s="1314"/>
      <c r="BJ77" s="1314"/>
      <c r="BK77" s="1314"/>
      <c r="BL77" s="1314"/>
      <c r="BM77" s="1314"/>
      <c r="BN77" s="1314"/>
      <c r="BO77" s="1314"/>
      <c r="BP77" s="1311">
        <v>56.8</v>
      </c>
      <c r="BQ77" s="1311"/>
      <c r="BR77" s="1311"/>
      <c r="BS77" s="1311"/>
      <c r="BT77" s="1311"/>
      <c r="BU77" s="1311"/>
      <c r="BV77" s="1311"/>
      <c r="BW77" s="1311"/>
      <c r="BX77" s="1311">
        <v>52.3</v>
      </c>
      <c r="BY77" s="1311"/>
      <c r="BZ77" s="1311"/>
      <c r="CA77" s="1311"/>
      <c r="CB77" s="1311"/>
      <c r="CC77" s="1311"/>
      <c r="CD77" s="1311"/>
      <c r="CE77" s="1311"/>
      <c r="CF77" s="1311">
        <v>55.4</v>
      </c>
      <c r="CG77" s="1311"/>
      <c r="CH77" s="1311"/>
      <c r="CI77" s="1311"/>
      <c r="CJ77" s="1311"/>
      <c r="CK77" s="1311"/>
      <c r="CL77" s="1311"/>
      <c r="CM77" s="1311"/>
      <c r="CN77" s="1311">
        <v>52.7</v>
      </c>
      <c r="CO77" s="1311"/>
      <c r="CP77" s="1311"/>
      <c r="CQ77" s="1311"/>
      <c r="CR77" s="1311"/>
      <c r="CS77" s="1311"/>
      <c r="CT77" s="1311"/>
      <c r="CU77" s="1311"/>
      <c r="CV77" s="1311">
        <v>49.7</v>
      </c>
      <c r="CW77" s="1311"/>
      <c r="CX77" s="1311"/>
      <c r="CY77" s="1311"/>
      <c r="CZ77" s="1311"/>
      <c r="DA77" s="1311"/>
      <c r="DB77" s="1311"/>
      <c r="DC77" s="1311"/>
    </row>
    <row r="78" spans="2:107" x14ac:dyDescent="0.15">
      <c r="B78" s="395"/>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622</v>
      </c>
      <c r="BC79" s="1314"/>
      <c r="BD79" s="1314"/>
      <c r="BE79" s="1314"/>
      <c r="BF79" s="1314"/>
      <c r="BG79" s="1314"/>
      <c r="BH79" s="1314"/>
      <c r="BI79" s="1314"/>
      <c r="BJ79" s="1314"/>
      <c r="BK79" s="1314"/>
      <c r="BL79" s="1314"/>
      <c r="BM79" s="1314"/>
      <c r="BN79" s="1314"/>
      <c r="BO79" s="1314"/>
      <c r="BP79" s="1311">
        <v>10.199999999999999</v>
      </c>
      <c r="BQ79" s="1311"/>
      <c r="BR79" s="1311"/>
      <c r="BS79" s="1311"/>
      <c r="BT79" s="1311"/>
      <c r="BU79" s="1311"/>
      <c r="BV79" s="1311"/>
      <c r="BW79" s="1311"/>
      <c r="BX79" s="1311">
        <v>10</v>
      </c>
      <c r="BY79" s="1311"/>
      <c r="BZ79" s="1311"/>
      <c r="CA79" s="1311"/>
      <c r="CB79" s="1311"/>
      <c r="CC79" s="1311"/>
      <c r="CD79" s="1311"/>
      <c r="CE79" s="1311"/>
      <c r="CF79" s="1311">
        <v>9.6999999999999993</v>
      </c>
      <c r="CG79" s="1311"/>
      <c r="CH79" s="1311"/>
      <c r="CI79" s="1311"/>
      <c r="CJ79" s="1311"/>
      <c r="CK79" s="1311"/>
      <c r="CL79" s="1311"/>
      <c r="CM79" s="1311"/>
      <c r="CN79" s="1311">
        <v>9.5</v>
      </c>
      <c r="CO79" s="1311"/>
      <c r="CP79" s="1311"/>
      <c r="CQ79" s="1311"/>
      <c r="CR79" s="1311"/>
      <c r="CS79" s="1311"/>
      <c r="CT79" s="1311"/>
      <c r="CU79" s="1311"/>
      <c r="CV79" s="1311">
        <v>9.1999999999999993</v>
      </c>
      <c r="CW79" s="1311"/>
      <c r="CX79" s="1311"/>
      <c r="CY79" s="1311"/>
      <c r="CZ79" s="1311"/>
      <c r="DA79" s="1311"/>
      <c r="DB79" s="1311"/>
      <c r="DC79" s="1311"/>
    </row>
    <row r="80" spans="2:107" x14ac:dyDescent="0.15">
      <c r="B80" s="395"/>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G9JLS/TC2sh6oXKWC9G6qzoP/45Ud0e8m5lcEIvjVlE9SYtAHgcDLFs3NCGdyVJbU4FUQVhWU4ZR6Amtk/RsQ==" saltValue="aX6Yuhh6gB+uOy6nK25aW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vUoJmr/bxEPlbkkb2Kzsd3XggvSow8ybgGINCeuPCYU3d9Zg85ixFk1ilIIE7HLv3P7EWp4K8hAtURKRwfCzuA==" saltValue="p0PH1cnGz9sPD+UI5ywN6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7pEg4hmW3xzTveg7wpgdMsYmeXJQ5WWgtYQ+LgWs5xE+vlPeYf3k7ALJrFnVNf9gALZ8wx/1GHAcJEuzVXR1Tw==" saltValue="+gS8Q3RM+0QqHq4MXt6LN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36782</v>
      </c>
      <c r="E3" s="162"/>
      <c r="F3" s="163">
        <v>81768</v>
      </c>
      <c r="G3" s="164"/>
      <c r="H3" s="165"/>
    </row>
    <row r="4" spans="1:8" x14ac:dyDescent="0.15">
      <c r="A4" s="166"/>
      <c r="B4" s="167"/>
      <c r="C4" s="168"/>
      <c r="D4" s="169">
        <v>14415</v>
      </c>
      <c r="E4" s="170"/>
      <c r="F4" s="171">
        <v>37917</v>
      </c>
      <c r="G4" s="172"/>
      <c r="H4" s="173"/>
    </row>
    <row r="5" spans="1:8" x14ac:dyDescent="0.15">
      <c r="A5" s="154" t="s">
        <v>553</v>
      </c>
      <c r="B5" s="159"/>
      <c r="C5" s="160"/>
      <c r="D5" s="161">
        <v>32026</v>
      </c>
      <c r="E5" s="162"/>
      <c r="F5" s="163">
        <v>65876</v>
      </c>
      <c r="G5" s="164"/>
      <c r="H5" s="165"/>
    </row>
    <row r="6" spans="1:8" x14ac:dyDescent="0.15">
      <c r="A6" s="166"/>
      <c r="B6" s="167"/>
      <c r="C6" s="168"/>
      <c r="D6" s="169">
        <v>23193</v>
      </c>
      <c r="E6" s="170"/>
      <c r="F6" s="171">
        <v>36484</v>
      </c>
      <c r="G6" s="172"/>
      <c r="H6" s="173"/>
    </row>
    <row r="7" spans="1:8" x14ac:dyDescent="0.15">
      <c r="A7" s="154" t="s">
        <v>554</v>
      </c>
      <c r="B7" s="159"/>
      <c r="C7" s="160"/>
      <c r="D7" s="161">
        <v>58994</v>
      </c>
      <c r="E7" s="162"/>
      <c r="F7" s="163">
        <v>68468</v>
      </c>
      <c r="G7" s="164"/>
      <c r="H7" s="165"/>
    </row>
    <row r="8" spans="1:8" x14ac:dyDescent="0.15">
      <c r="A8" s="166"/>
      <c r="B8" s="167"/>
      <c r="C8" s="168"/>
      <c r="D8" s="169">
        <v>40341</v>
      </c>
      <c r="E8" s="170"/>
      <c r="F8" s="171">
        <v>34140</v>
      </c>
      <c r="G8" s="172"/>
      <c r="H8" s="173"/>
    </row>
    <row r="9" spans="1:8" x14ac:dyDescent="0.15">
      <c r="A9" s="154" t="s">
        <v>555</v>
      </c>
      <c r="B9" s="159"/>
      <c r="C9" s="160"/>
      <c r="D9" s="161">
        <v>61381</v>
      </c>
      <c r="E9" s="162"/>
      <c r="F9" s="163">
        <v>69729</v>
      </c>
      <c r="G9" s="164"/>
      <c r="H9" s="165"/>
    </row>
    <row r="10" spans="1:8" x14ac:dyDescent="0.15">
      <c r="A10" s="166"/>
      <c r="B10" s="167"/>
      <c r="C10" s="168"/>
      <c r="D10" s="169">
        <v>46498</v>
      </c>
      <c r="E10" s="170"/>
      <c r="F10" s="171">
        <v>38908</v>
      </c>
      <c r="G10" s="172"/>
      <c r="H10" s="173"/>
    </row>
    <row r="11" spans="1:8" x14ac:dyDescent="0.15">
      <c r="A11" s="154" t="s">
        <v>556</v>
      </c>
      <c r="B11" s="159"/>
      <c r="C11" s="160"/>
      <c r="D11" s="161">
        <v>106219</v>
      </c>
      <c r="E11" s="162"/>
      <c r="F11" s="163">
        <v>74581</v>
      </c>
      <c r="G11" s="164"/>
      <c r="H11" s="165"/>
    </row>
    <row r="12" spans="1:8" x14ac:dyDescent="0.15">
      <c r="A12" s="166"/>
      <c r="B12" s="167"/>
      <c r="C12" s="174"/>
      <c r="D12" s="169">
        <v>81541</v>
      </c>
      <c r="E12" s="170"/>
      <c r="F12" s="171">
        <v>41563</v>
      </c>
      <c r="G12" s="172"/>
      <c r="H12" s="173"/>
    </row>
    <row r="13" spans="1:8" x14ac:dyDescent="0.15">
      <c r="A13" s="154"/>
      <c r="B13" s="159"/>
      <c r="C13" s="175"/>
      <c r="D13" s="176">
        <v>59080</v>
      </c>
      <c r="E13" s="177"/>
      <c r="F13" s="178">
        <v>72084</v>
      </c>
      <c r="G13" s="179"/>
      <c r="H13" s="165"/>
    </row>
    <row r="14" spans="1:8" x14ac:dyDescent="0.15">
      <c r="A14" s="166"/>
      <c r="B14" s="167"/>
      <c r="C14" s="168"/>
      <c r="D14" s="169">
        <v>41198</v>
      </c>
      <c r="E14" s="170"/>
      <c r="F14" s="171">
        <v>37802</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14.48</v>
      </c>
      <c r="C19" s="180">
        <f>ROUND(VALUE(SUBSTITUTE(実質収支比率等に係る経年分析!G$48,"▲","-")),2)</f>
        <v>7.92</v>
      </c>
      <c r="D19" s="180">
        <f>ROUND(VALUE(SUBSTITUTE(実質収支比率等に係る経年分析!H$48,"▲","-")),2)</f>
        <v>10.119999999999999</v>
      </c>
      <c r="E19" s="180">
        <f>ROUND(VALUE(SUBSTITUTE(実質収支比率等に係る経年分析!I$48,"▲","-")),2)</f>
        <v>5.27</v>
      </c>
      <c r="F19" s="180">
        <f>ROUND(VALUE(SUBSTITUTE(実質収支比率等に係る経年分析!J$48,"▲","-")),2)</f>
        <v>1.65</v>
      </c>
    </row>
    <row r="20" spans="1:11" x14ac:dyDescent="0.15">
      <c r="A20" s="180" t="s">
        <v>55</v>
      </c>
      <c r="B20" s="180">
        <f>ROUND(VALUE(SUBSTITUTE(実質収支比率等に係る経年分析!F$47,"▲","-")),2)</f>
        <v>9.7100000000000009</v>
      </c>
      <c r="C20" s="180">
        <f>ROUND(VALUE(SUBSTITUTE(実質収支比率等に係る経年分析!G$47,"▲","-")),2)</f>
        <v>17.54</v>
      </c>
      <c r="D20" s="180">
        <f>ROUND(VALUE(SUBSTITUTE(実質収支比率等に係る経年分析!H$47,"▲","-")),2)</f>
        <v>21.38</v>
      </c>
      <c r="E20" s="180">
        <f>ROUND(VALUE(SUBSTITUTE(実質収支比率等に係る経年分析!I$47,"▲","-")),2)</f>
        <v>26.77</v>
      </c>
      <c r="F20" s="180">
        <f>ROUND(VALUE(SUBSTITUTE(実質収支比率等に係る経年分析!J$47,"▲","-")),2)</f>
        <v>29.51</v>
      </c>
    </row>
    <row r="21" spans="1:11" x14ac:dyDescent="0.15">
      <c r="A21" s="180" t="s">
        <v>56</v>
      </c>
      <c r="B21" s="180">
        <f>IF(ISNUMBER(VALUE(SUBSTITUTE(実質収支比率等に係る経年分析!F$49,"▲","-"))),ROUND(VALUE(SUBSTITUTE(実質収支比率等に係る経年分析!F$49,"▲","-")),2),NA())</f>
        <v>10.82</v>
      </c>
      <c r="C21" s="180">
        <f>IF(ISNUMBER(VALUE(SUBSTITUTE(実質収支比率等に係る経年分析!G$49,"▲","-"))),ROUND(VALUE(SUBSTITUTE(実質収支比率等に係る経年分析!G$49,"▲","-")),2),NA())</f>
        <v>0.43</v>
      </c>
      <c r="D21" s="180">
        <f>IF(ISNUMBER(VALUE(SUBSTITUTE(実質収支比率等に係る経年分析!H$49,"▲","-"))),ROUND(VALUE(SUBSTITUTE(実質収支比率等に係る経年分析!H$49,"▲","-")),2),NA())</f>
        <v>6.19</v>
      </c>
      <c r="E21" s="180">
        <f>IF(ISNUMBER(VALUE(SUBSTITUTE(実質収支比率等に係る経年分析!I$49,"▲","-"))),ROUND(VALUE(SUBSTITUTE(実質収支比率等に係る経年分析!I$49,"▲","-")),2),NA())</f>
        <v>0.15</v>
      </c>
      <c r="F21" s="180">
        <f>IF(ISNUMBER(VALUE(SUBSTITUTE(実質収支比率等に係る経年分析!J$49,"▲","-"))),ROUND(VALUE(SUBSTITUTE(実質収支比率等に係る経年分析!J$49,"▲","-")),2),NA())</f>
        <v>-0.99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下水道事業特別会計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国民宿舎葛城高原ロッジ特別会計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0.93</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7.91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10.119999999999999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5.27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1.65</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8.9600000000000009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9.7799999999999994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9.25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7.99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7.74</v>
      </c>
    </row>
    <row r="35" spans="1:16" x14ac:dyDescent="0.15">
      <c r="A35" s="181" t="str">
        <f>IF(連結実質赤字比率に係る赤字・黒字の構成分析!C$35="",NA(),連結実質赤字比率に係る赤字・黒字の構成分析!C$35)</f>
        <v>学校給食費特別会計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f>IF(ROUND(VALUE(SUBSTITUTE(連結実質赤字比率に係る赤字・黒字の構成分析!I$35,"▲", "-")), 2) &lt; 0, ABS(ROUND(VALUE(SUBSTITUTE(連結実質赤字比率に係る赤字・黒字の構成分析!I$35,"▲", "-")), 2)), NA())</f>
        <v>0.01</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0.01</v>
      </c>
      <c r="K35" s="181" t="e">
        <f>IF(ROUND(VALUE(SUBSTITUTE(連結実質赤字比率に係る赤字・黒字の構成分析!J$35,"▲", "-")), 2) &gt;= 0, ABS(ROUND(VALUE(SUBSTITUTE(連結実質赤字比率に係る赤字・黒字の構成分析!J$35,"▲", "-")), 2)), NA())</f>
        <v>#N/A</v>
      </c>
    </row>
    <row r="36" spans="1:16" x14ac:dyDescent="0.15">
      <c r="A36" s="181" t="str">
        <f>IF(連結実質赤字比率に係る赤字・黒字の構成分析!C$34="",NA(),連結実質赤字比率に係る赤字・黒字の構成分析!C$34)</f>
        <v>国民健康保険事業特別会計</v>
      </c>
      <c r="B36" s="181">
        <f>IF(ROUND(VALUE(SUBSTITUTE(連結実質赤字比率に係る赤字・黒字の構成分析!F$34,"▲", "-")), 2) &lt; 0, ABS(ROUND(VALUE(SUBSTITUTE(連結実質赤字比率に係る赤字・黒字の構成分析!F$34,"▲", "-")), 2)), NA())</f>
        <v>6.7</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7.03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6.02</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5.27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3.89</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1560</v>
      </c>
      <c r="E42" s="182"/>
      <c r="F42" s="182"/>
      <c r="G42" s="182">
        <f>'実質公債費比率（分子）の構造'!L$52</f>
        <v>1467</v>
      </c>
      <c r="H42" s="182"/>
      <c r="I42" s="182"/>
      <c r="J42" s="182">
        <f>'実質公債費比率（分子）の構造'!M$52</f>
        <v>1454</v>
      </c>
      <c r="K42" s="182"/>
      <c r="L42" s="182"/>
      <c r="M42" s="182">
        <f>'実質公債費比率（分子）の構造'!N$52</f>
        <v>1350</v>
      </c>
      <c r="N42" s="182"/>
      <c r="O42" s="182"/>
      <c r="P42" s="182">
        <f>'実質公債費比率（分子）の構造'!O$52</f>
        <v>1332</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114</v>
      </c>
      <c r="C45" s="182"/>
      <c r="D45" s="182"/>
      <c r="E45" s="182">
        <f>'実質公債費比率（分子）の構造'!L$49</f>
        <v>96</v>
      </c>
      <c r="F45" s="182"/>
      <c r="G45" s="182"/>
      <c r="H45" s="182">
        <f>'実質公債費比率（分子）の構造'!M$49</f>
        <v>60</v>
      </c>
      <c r="I45" s="182"/>
      <c r="J45" s="182"/>
      <c r="K45" s="182">
        <f>'実質公債費比率（分子）の構造'!N$49</f>
        <v>56</v>
      </c>
      <c r="L45" s="182"/>
      <c r="M45" s="182"/>
      <c r="N45" s="182">
        <f>'実質公債費比率（分子）の構造'!O$49</f>
        <v>26</v>
      </c>
      <c r="O45" s="182"/>
      <c r="P45" s="182"/>
    </row>
    <row r="46" spans="1:16" x14ac:dyDescent="0.15">
      <c r="A46" s="182" t="s">
        <v>67</v>
      </c>
      <c r="B46" s="182">
        <f>'実質公債費比率（分子）の構造'!K$48</f>
        <v>346</v>
      </c>
      <c r="C46" s="182"/>
      <c r="D46" s="182"/>
      <c r="E46" s="182">
        <f>'実質公債費比率（分子）の構造'!L$48</f>
        <v>316</v>
      </c>
      <c r="F46" s="182"/>
      <c r="G46" s="182"/>
      <c r="H46" s="182">
        <f>'実質公債費比率（分子）の構造'!M$48</f>
        <v>364</v>
      </c>
      <c r="I46" s="182"/>
      <c r="J46" s="182"/>
      <c r="K46" s="182">
        <f>'実質公債費比率（分子）の構造'!N$48</f>
        <v>353</v>
      </c>
      <c r="L46" s="182"/>
      <c r="M46" s="182"/>
      <c r="N46" s="182">
        <f>'実質公債費比率（分子）の構造'!O$48</f>
        <v>334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1953</v>
      </c>
      <c r="C49" s="182"/>
      <c r="D49" s="182"/>
      <c r="E49" s="182">
        <f>'実質公債費比率（分子）の構造'!L$45</f>
        <v>1895</v>
      </c>
      <c r="F49" s="182"/>
      <c r="G49" s="182"/>
      <c r="H49" s="182">
        <f>'実質公債費比率（分子）の構造'!M$45</f>
        <v>1890</v>
      </c>
      <c r="I49" s="182"/>
      <c r="J49" s="182"/>
      <c r="K49" s="182">
        <f>'実質公債費比率（分子）の構造'!N$45</f>
        <v>1815</v>
      </c>
      <c r="L49" s="182"/>
      <c r="M49" s="182"/>
      <c r="N49" s="182">
        <f>'実質公債費比率（分子）の構造'!O$45</f>
        <v>1764</v>
      </c>
      <c r="O49" s="182"/>
      <c r="P49" s="182"/>
    </row>
    <row r="50" spans="1:16" x14ac:dyDescent="0.15">
      <c r="A50" s="182" t="s">
        <v>71</v>
      </c>
      <c r="B50" s="182" t="e">
        <f>NA()</f>
        <v>#N/A</v>
      </c>
      <c r="C50" s="182">
        <f>IF(ISNUMBER('実質公債費比率（分子）の構造'!K$53),'実質公債費比率（分子）の構造'!K$53,NA())</f>
        <v>853</v>
      </c>
      <c r="D50" s="182" t="e">
        <f>NA()</f>
        <v>#N/A</v>
      </c>
      <c r="E50" s="182" t="e">
        <f>NA()</f>
        <v>#N/A</v>
      </c>
      <c r="F50" s="182">
        <f>IF(ISNUMBER('実質公債費比率（分子）の構造'!L$53),'実質公債費比率（分子）の構造'!L$53,NA())</f>
        <v>840</v>
      </c>
      <c r="G50" s="182" t="e">
        <f>NA()</f>
        <v>#N/A</v>
      </c>
      <c r="H50" s="182" t="e">
        <f>NA()</f>
        <v>#N/A</v>
      </c>
      <c r="I50" s="182">
        <f>IF(ISNUMBER('実質公債費比率（分子）の構造'!M$53),'実質公債費比率（分子）の構造'!M$53,NA())</f>
        <v>860</v>
      </c>
      <c r="J50" s="182" t="e">
        <f>NA()</f>
        <v>#N/A</v>
      </c>
      <c r="K50" s="182" t="e">
        <f>NA()</f>
        <v>#N/A</v>
      </c>
      <c r="L50" s="182">
        <f>IF(ISNUMBER('実質公債費比率（分子）の構造'!N$53),'実質公債費比率（分子）の構造'!N$53,NA())</f>
        <v>874</v>
      </c>
      <c r="M50" s="182" t="e">
        <f>NA()</f>
        <v>#N/A</v>
      </c>
      <c r="N50" s="182" t="e">
        <f>NA()</f>
        <v>#N/A</v>
      </c>
      <c r="O50" s="182">
        <f>IF(ISNUMBER('実質公債費比率（分子）の構造'!O$53),'実質公債費比率（分子）の構造'!O$53,NA())</f>
        <v>792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11826</v>
      </c>
      <c r="E56" s="181"/>
      <c r="F56" s="181"/>
      <c r="G56" s="181">
        <f>'将来負担比率（分子）の構造'!J$52</f>
        <v>11896</v>
      </c>
      <c r="H56" s="181"/>
      <c r="I56" s="181"/>
      <c r="J56" s="181">
        <f>'将来負担比率（分子）の構造'!K$52</f>
        <v>11536</v>
      </c>
      <c r="K56" s="181"/>
      <c r="L56" s="181"/>
      <c r="M56" s="181">
        <f>'将来負担比率（分子）の構造'!L$52</f>
        <v>12194</v>
      </c>
      <c r="N56" s="181"/>
      <c r="O56" s="181"/>
      <c r="P56" s="181">
        <f>'将来負担比率（分子）の構造'!M$52</f>
        <v>12997</v>
      </c>
    </row>
    <row r="57" spans="1:16" x14ac:dyDescent="0.15">
      <c r="A57" s="181" t="s">
        <v>42</v>
      </c>
      <c r="B57" s="181"/>
      <c r="C57" s="181"/>
      <c r="D57" s="181">
        <f>'将来負担比率（分子）の構造'!I$51</f>
        <v>1360</v>
      </c>
      <c r="E57" s="181"/>
      <c r="F57" s="181"/>
      <c r="G57" s="181">
        <f>'将来負担比率（分子）の構造'!J$51</f>
        <v>1302</v>
      </c>
      <c r="H57" s="181"/>
      <c r="I57" s="181"/>
      <c r="J57" s="181">
        <f>'将来負担比率（分子）の構造'!K$51</f>
        <v>1241</v>
      </c>
      <c r="K57" s="181"/>
      <c r="L57" s="181"/>
      <c r="M57" s="181">
        <f>'将来負担比率（分子）の構造'!L$51</f>
        <v>1214</v>
      </c>
      <c r="N57" s="181"/>
      <c r="O57" s="181"/>
      <c r="P57" s="181">
        <f>'将来負担比率（分子）の構造'!M$51</f>
        <v>1154</v>
      </c>
    </row>
    <row r="58" spans="1:16" x14ac:dyDescent="0.15">
      <c r="A58" s="181" t="s">
        <v>41</v>
      </c>
      <c r="B58" s="181"/>
      <c r="C58" s="181"/>
      <c r="D58" s="181">
        <f>'将来負担比率（分子）の構造'!I$50</f>
        <v>3147</v>
      </c>
      <c r="E58" s="181"/>
      <c r="F58" s="181"/>
      <c r="G58" s="181">
        <f>'将来負担比率（分子）の構造'!J$50</f>
        <v>3529</v>
      </c>
      <c r="H58" s="181"/>
      <c r="I58" s="181"/>
      <c r="J58" s="181">
        <f>'将来負担比率（分子）の構造'!K$50</f>
        <v>3929</v>
      </c>
      <c r="K58" s="181"/>
      <c r="L58" s="181"/>
      <c r="M58" s="181">
        <f>'将来負担比率（分子）の構造'!L$50</f>
        <v>4523</v>
      </c>
      <c r="N58" s="181"/>
      <c r="O58" s="181"/>
      <c r="P58" s="181">
        <f>'将来負担比率（分子）の構造'!M$50</f>
        <v>4745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2583</v>
      </c>
      <c r="C62" s="181"/>
      <c r="D62" s="181"/>
      <c r="E62" s="181">
        <f>'将来負担比率（分子）の構造'!J$45</f>
        <v>2734</v>
      </c>
      <c r="F62" s="181"/>
      <c r="G62" s="181"/>
      <c r="H62" s="181">
        <f>'将来負担比率（分子）の構造'!K$45</f>
        <v>2589</v>
      </c>
      <c r="I62" s="181"/>
      <c r="J62" s="181"/>
      <c r="K62" s="181">
        <f>'将来負担比率（分子）の構造'!L$45</f>
        <v>2761</v>
      </c>
      <c r="L62" s="181"/>
      <c r="M62" s="181"/>
      <c r="N62" s="181">
        <f>'将来負担比率（分子）の構造'!M$45</f>
        <v>2627</v>
      </c>
      <c r="O62" s="181"/>
      <c r="P62" s="181"/>
    </row>
    <row r="63" spans="1:16" x14ac:dyDescent="0.15">
      <c r="A63" s="181" t="s">
        <v>34</v>
      </c>
      <c r="B63" s="181">
        <f>'将来負担比率（分子）の構造'!I$44</f>
        <v>267</v>
      </c>
      <c r="C63" s="181"/>
      <c r="D63" s="181"/>
      <c r="E63" s="181">
        <f>'将来負担比率（分子）の構造'!J$44</f>
        <v>202</v>
      </c>
      <c r="F63" s="181"/>
      <c r="G63" s="181"/>
      <c r="H63" s="181">
        <f>'将来負担比率（分子）の構造'!K$44</f>
        <v>152</v>
      </c>
      <c r="I63" s="181"/>
      <c r="J63" s="181"/>
      <c r="K63" s="181">
        <f>'将来負担比率（分子）の構造'!L$44</f>
        <v>134</v>
      </c>
      <c r="L63" s="181"/>
      <c r="M63" s="181"/>
      <c r="N63" s="181">
        <f>'将来負担比率（分子）の構造'!M$44</f>
        <v>119</v>
      </c>
      <c r="O63" s="181"/>
      <c r="P63" s="181"/>
    </row>
    <row r="64" spans="1:16" x14ac:dyDescent="0.15">
      <c r="A64" s="181" t="s">
        <v>33</v>
      </c>
      <c r="B64" s="181">
        <f>'将来負担比率（分子）の構造'!I$43</f>
        <v>4086</v>
      </c>
      <c r="C64" s="181"/>
      <c r="D64" s="181"/>
      <c r="E64" s="181">
        <f>'将来負担比率（分子）の構造'!J$43</f>
        <v>3851</v>
      </c>
      <c r="F64" s="181"/>
      <c r="G64" s="181"/>
      <c r="H64" s="181">
        <f>'将来負担比率（分子）の構造'!K$43</f>
        <v>4032</v>
      </c>
      <c r="I64" s="181"/>
      <c r="J64" s="181"/>
      <c r="K64" s="181">
        <f>'将来負担比率（分子）の構造'!L$43</f>
        <v>3976</v>
      </c>
      <c r="L64" s="181"/>
      <c r="M64" s="181"/>
      <c r="N64" s="181">
        <f>'将来負担比率（分子）の構造'!M$43</f>
        <v>3986</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18185</v>
      </c>
      <c r="C66" s="181"/>
      <c r="D66" s="181"/>
      <c r="E66" s="181">
        <f>'将来負担比率（分子）の構造'!J$41</f>
        <v>17900</v>
      </c>
      <c r="F66" s="181"/>
      <c r="G66" s="181"/>
      <c r="H66" s="181">
        <f>'将来負担比率（分子）の構造'!K$41</f>
        <v>18078</v>
      </c>
      <c r="I66" s="181"/>
      <c r="J66" s="181"/>
      <c r="K66" s="181">
        <f>'将来負担比率（分子）の構造'!L$41</f>
        <v>18242</v>
      </c>
      <c r="L66" s="181"/>
      <c r="M66" s="181"/>
      <c r="N66" s="181">
        <f>'将来負担比率（分子）の構造'!M$41</f>
        <v>18853</v>
      </c>
      <c r="O66" s="181"/>
      <c r="P66" s="181"/>
    </row>
    <row r="67" spans="1:16" x14ac:dyDescent="0.15">
      <c r="A67" s="181" t="s">
        <v>75</v>
      </c>
      <c r="B67" s="181" t="e">
        <f>NA()</f>
        <v>#N/A</v>
      </c>
      <c r="C67" s="181">
        <f>IF(ISNUMBER('将来負担比率（分子）の構造'!I$53), IF('将来負担比率（分子）の構造'!I$53 &lt; 0, 0, '将来負担比率（分子）の構造'!I$53), NA())</f>
        <v>8787</v>
      </c>
      <c r="D67" s="181" t="e">
        <f>NA()</f>
        <v>#N/A</v>
      </c>
      <c r="E67" s="181" t="e">
        <f>NA()</f>
        <v>#N/A</v>
      </c>
      <c r="F67" s="181">
        <f>IF(ISNUMBER('将来負担比率（分子）の構造'!J$53), IF('将来負担比率（分子）の構造'!J$53 &lt; 0, 0, '将来負担比率（分子）の構造'!J$53), NA())</f>
        <v>7960</v>
      </c>
      <c r="G67" s="181" t="e">
        <f>NA()</f>
        <v>#N/A</v>
      </c>
      <c r="H67" s="181" t="e">
        <f>NA()</f>
        <v>#N/A</v>
      </c>
      <c r="I67" s="181">
        <f>IF(ISNUMBER('将来負担比率（分子）の構造'!K$53), IF('将来負担比率（分子）の構造'!K$53 &lt; 0, 0, '将来負担比率（分子）の構造'!K$53), NA())</f>
        <v>8145</v>
      </c>
      <c r="J67" s="181" t="e">
        <f>NA()</f>
        <v>#N/A</v>
      </c>
      <c r="K67" s="181" t="e">
        <f>NA()</f>
        <v>#N/A</v>
      </c>
      <c r="L67" s="181">
        <f>IF(ISNUMBER('将来負担比率（分子）の構造'!L$53), IF('将来負担比率（分子）の構造'!L$53 &lt; 0, 0, '将来負担比率（分子）の構造'!L$53), NA())</f>
        <v>7181</v>
      </c>
      <c r="M67" s="181" t="e">
        <f>NA()</f>
        <v>#N/A</v>
      </c>
      <c r="N67" s="181" t="e">
        <f>NA()</f>
        <v>#N/A</v>
      </c>
      <c r="O67" s="181">
        <f>IF(ISNUMBER('将来負担比率（分子）の構造'!M$53), IF('将来負担比率（分子）の構造'!M$53 &lt; 0, 0, '将来負担比率（分子）の構造'!M$53), NA())</f>
        <v>6688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1621</v>
      </c>
      <c r="C72" s="185">
        <f>基金残高に係る経年分析!G55</f>
        <v>2006</v>
      </c>
      <c r="D72" s="185">
        <f>基金残高に係る経年分析!H55</f>
        <v>2204</v>
      </c>
    </row>
    <row r="73" spans="1:16" x14ac:dyDescent="0.15">
      <c r="A73" s="184" t="s">
        <v>78</v>
      </c>
      <c r="B73" s="185">
        <f>基金残高に係る経年分析!F56</f>
        <v>852</v>
      </c>
      <c r="C73" s="185">
        <f>基金残高に係る経年分析!G56</f>
        <v>1004</v>
      </c>
      <c r="D73" s="185">
        <f>基金残高に係る経年分析!H56</f>
        <v>962</v>
      </c>
    </row>
    <row r="74" spans="1:16" x14ac:dyDescent="0.15">
      <c r="A74" s="184" t="s">
        <v>79</v>
      </c>
      <c r="B74" s="185">
        <f>基金残高に係る経年分析!F57</f>
        <v>1259</v>
      </c>
      <c r="C74" s="185">
        <f>基金残高に係る経年分析!G57</f>
        <v>1286</v>
      </c>
      <c r="D74" s="185">
        <f>基金残高に係る経年分析!H57</f>
        <v>1300</v>
      </c>
    </row>
  </sheetData>
  <sheetProtection algorithmName="SHA-512" hashValue="XNFDodwEpUmMu+9ua7AdCfAVDtJpX9kyHNK73QiuhWkiySD5W1VrwzzSDISM+Sm8kmzL0BzIWQuP9awS1PdKkA==" saltValue="NlXpAdvSQMlwUUNO+OHY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213</v>
      </c>
      <c r="DI1" s="660"/>
      <c r="DJ1" s="660"/>
      <c r="DK1" s="660"/>
      <c r="DL1" s="660"/>
      <c r="DM1" s="660"/>
      <c r="DN1" s="661"/>
      <c r="DO1" s="226"/>
      <c r="DP1" s="659" t="s">
        <v>214</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216</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217</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218</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219</v>
      </c>
      <c r="S4" s="663"/>
      <c r="T4" s="663"/>
      <c r="U4" s="663"/>
      <c r="V4" s="663"/>
      <c r="W4" s="663"/>
      <c r="X4" s="663"/>
      <c r="Y4" s="664"/>
      <c r="Z4" s="662" t="s">
        <v>220</v>
      </c>
      <c r="AA4" s="663"/>
      <c r="AB4" s="663"/>
      <c r="AC4" s="664"/>
      <c r="AD4" s="662" t="s">
        <v>221</v>
      </c>
      <c r="AE4" s="663"/>
      <c r="AF4" s="663"/>
      <c r="AG4" s="663"/>
      <c r="AH4" s="663"/>
      <c r="AI4" s="663"/>
      <c r="AJ4" s="663"/>
      <c r="AK4" s="664"/>
      <c r="AL4" s="662" t="s">
        <v>220</v>
      </c>
      <c r="AM4" s="663"/>
      <c r="AN4" s="663"/>
      <c r="AO4" s="664"/>
      <c r="AP4" s="668" t="s">
        <v>222</v>
      </c>
      <c r="AQ4" s="668"/>
      <c r="AR4" s="668"/>
      <c r="AS4" s="668"/>
      <c r="AT4" s="668"/>
      <c r="AU4" s="668"/>
      <c r="AV4" s="668"/>
      <c r="AW4" s="668"/>
      <c r="AX4" s="668"/>
      <c r="AY4" s="668"/>
      <c r="AZ4" s="668"/>
      <c r="BA4" s="668"/>
      <c r="BB4" s="668"/>
      <c r="BC4" s="668"/>
      <c r="BD4" s="668"/>
      <c r="BE4" s="668"/>
      <c r="BF4" s="668"/>
      <c r="BG4" s="668" t="s">
        <v>223</v>
      </c>
      <c r="BH4" s="668"/>
      <c r="BI4" s="668"/>
      <c r="BJ4" s="668"/>
      <c r="BK4" s="668"/>
      <c r="BL4" s="668"/>
      <c r="BM4" s="668"/>
      <c r="BN4" s="668"/>
      <c r="BO4" s="668" t="s">
        <v>220</v>
      </c>
      <c r="BP4" s="668"/>
      <c r="BQ4" s="668"/>
      <c r="BR4" s="668"/>
      <c r="BS4" s="668" t="s">
        <v>224</v>
      </c>
      <c r="BT4" s="668"/>
      <c r="BU4" s="668"/>
      <c r="BV4" s="668"/>
      <c r="BW4" s="668"/>
      <c r="BX4" s="668"/>
      <c r="BY4" s="668"/>
      <c r="BZ4" s="668"/>
      <c r="CA4" s="668"/>
      <c r="CB4" s="668"/>
      <c r="CD4" s="665" t="s">
        <v>225</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226</v>
      </c>
      <c r="C5" s="670"/>
      <c r="D5" s="670"/>
      <c r="E5" s="670"/>
      <c r="F5" s="670"/>
      <c r="G5" s="670"/>
      <c r="H5" s="670"/>
      <c r="I5" s="670"/>
      <c r="J5" s="670"/>
      <c r="K5" s="670"/>
      <c r="L5" s="670"/>
      <c r="M5" s="670"/>
      <c r="N5" s="670"/>
      <c r="O5" s="670"/>
      <c r="P5" s="670"/>
      <c r="Q5" s="671"/>
      <c r="R5" s="672">
        <v>2848139</v>
      </c>
      <c r="S5" s="673"/>
      <c r="T5" s="673"/>
      <c r="U5" s="673"/>
      <c r="V5" s="673"/>
      <c r="W5" s="673"/>
      <c r="X5" s="673"/>
      <c r="Y5" s="674"/>
      <c r="Z5" s="675">
        <v>19</v>
      </c>
      <c r="AA5" s="675"/>
      <c r="AB5" s="675"/>
      <c r="AC5" s="675"/>
      <c r="AD5" s="676">
        <v>2758187</v>
      </c>
      <c r="AE5" s="676"/>
      <c r="AF5" s="676"/>
      <c r="AG5" s="676"/>
      <c r="AH5" s="676"/>
      <c r="AI5" s="676"/>
      <c r="AJ5" s="676"/>
      <c r="AK5" s="676"/>
      <c r="AL5" s="677">
        <v>37.700000000000003</v>
      </c>
      <c r="AM5" s="678"/>
      <c r="AN5" s="678"/>
      <c r="AO5" s="679"/>
      <c r="AP5" s="669" t="s">
        <v>227</v>
      </c>
      <c r="AQ5" s="670"/>
      <c r="AR5" s="670"/>
      <c r="AS5" s="670"/>
      <c r="AT5" s="670"/>
      <c r="AU5" s="670"/>
      <c r="AV5" s="670"/>
      <c r="AW5" s="670"/>
      <c r="AX5" s="670"/>
      <c r="AY5" s="670"/>
      <c r="AZ5" s="670"/>
      <c r="BA5" s="670"/>
      <c r="BB5" s="670"/>
      <c r="BC5" s="670"/>
      <c r="BD5" s="670"/>
      <c r="BE5" s="670"/>
      <c r="BF5" s="671"/>
      <c r="BG5" s="683">
        <v>2758187</v>
      </c>
      <c r="BH5" s="684"/>
      <c r="BI5" s="684"/>
      <c r="BJ5" s="684"/>
      <c r="BK5" s="684"/>
      <c r="BL5" s="684"/>
      <c r="BM5" s="684"/>
      <c r="BN5" s="685"/>
      <c r="BO5" s="686">
        <v>96.8</v>
      </c>
      <c r="BP5" s="686"/>
      <c r="BQ5" s="686"/>
      <c r="BR5" s="686"/>
      <c r="BS5" s="687">
        <v>25744</v>
      </c>
      <c r="BT5" s="687"/>
      <c r="BU5" s="687"/>
      <c r="BV5" s="687"/>
      <c r="BW5" s="687"/>
      <c r="BX5" s="687"/>
      <c r="BY5" s="687"/>
      <c r="BZ5" s="687"/>
      <c r="CA5" s="687"/>
      <c r="CB5" s="691"/>
      <c r="CD5" s="665" t="s">
        <v>222</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220</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93538</v>
      </c>
      <c r="S6" s="684"/>
      <c r="T6" s="684"/>
      <c r="U6" s="684"/>
      <c r="V6" s="684"/>
      <c r="W6" s="684"/>
      <c r="X6" s="684"/>
      <c r="Y6" s="685"/>
      <c r="Z6" s="686">
        <v>0.6</v>
      </c>
      <c r="AA6" s="686"/>
      <c r="AB6" s="686"/>
      <c r="AC6" s="686"/>
      <c r="AD6" s="687">
        <v>93538</v>
      </c>
      <c r="AE6" s="687"/>
      <c r="AF6" s="687"/>
      <c r="AG6" s="687"/>
      <c r="AH6" s="687"/>
      <c r="AI6" s="687"/>
      <c r="AJ6" s="687"/>
      <c r="AK6" s="687"/>
      <c r="AL6" s="688">
        <v>1.3</v>
      </c>
      <c r="AM6" s="689"/>
      <c r="AN6" s="689"/>
      <c r="AO6" s="690"/>
      <c r="AP6" s="680" t="s">
        <v>232</v>
      </c>
      <c r="AQ6" s="681"/>
      <c r="AR6" s="681"/>
      <c r="AS6" s="681"/>
      <c r="AT6" s="681"/>
      <c r="AU6" s="681"/>
      <c r="AV6" s="681"/>
      <c r="AW6" s="681"/>
      <c r="AX6" s="681"/>
      <c r="AY6" s="681"/>
      <c r="AZ6" s="681"/>
      <c r="BA6" s="681"/>
      <c r="BB6" s="681"/>
      <c r="BC6" s="681"/>
      <c r="BD6" s="681"/>
      <c r="BE6" s="681"/>
      <c r="BF6" s="682"/>
      <c r="BG6" s="683">
        <v>2758187</v>
      </c>
      <c r="BH6" s="684"/>
      <c r="BI6" s="684"/>
      <c r="BJ6" s="684"/>
      <c r="BK6" s="684"/>
      <c r="BL6" s="684"/>
      <c r="BM6" s="684"/>
      <c r="BN6" s="685"/>
      <c r="BO6" s="686">
        <v>96.8</v>
      </c>
      <c r="BP6" s="686"/>
      <c r="BQ6" s="686"/>
      <c r="BR6" s="686"/>
      <c r="BS6" s="687">
        <v>25744</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159634</v>
      </c>
      <c r="CS6" s="684"/>
      <c r="CT6" s="684"/>
      <c r="CU6" s="684"/>
      <c r="CV6" s="684"/>
      <c r="CW6" s="684"/>
      <c r="CX6" s="684"/>
      <c r="CY6" s="685"/>
      <c r="CZ6" s="677">
        <v>1.1000000000000001</v>
      </c>
      <c r="DA6" s="678"/>
      <c r="DB6" s="678"/>
      <c r="DC6" s="697"/>
      <c r="DD6" s="692" t="s">
        <v>234</v>
      </c>
      <c r="DE6" s="684"/>
      <c r="DF6" s="684"/>
      <c r="DG6" s="684"/>
      <c r="DH6" s="684"/>
      <c r="DI6" s="684"/>
      <c r="DJ6" s="684"/>
      <c r="DK6" s="684"/>
      <c r="DL6" s="684"/>
      <c r="DM6" s="684"/>
      <c r="DN6" s="684"/>
      <c r="DO6" s="684"/>
      <c r="DP6" s="685"/>
      <c r="DQ6" s="692">
        <v>159634</v>
      </c>
      <c r="DR6" s="684"/>
      <c r="DS6" s="684"/>
      <c r="DT6" s="684"/>
      <c r="DU6" s="684"/>
      <c r="DV6" s="684"/>
      <c r="DW6" s="684"/>
      <c r="DX6" s="684"/>
      <c r="DY6" s="684"/>
      <c r="DZ6" s="684"/>
      <c r="EA6" s="684"/>
      <c r="EB6" s="684"/>
      <c r="EC6" s="693"/>
    </row>
    <row r="7" spans="2:143" ht="11.25" customHeight="1" x14ac:dyDescent="0.15">
      <c r="B7" s="680" t="s">
        <v>235</v>
      </c>
      <c r="C7" s="681"/>
      <c r="D7" s="681"/>
      <c r="E7" s="681"/>
      <c r="F7" s="681"/>
      <c r="G7" s="681"/>
      <c r="H7" s="681"/>
      <c r="I7" s="681"/>
      <c r="J7" s="681"/>
      <c r="K7" s="681"/>
      <c r="L7" s="681"/>
      <c r="M7" s="681"/>
      <c r="N7" s="681"/>
      <c r="O7" s="681"/>
      <c r="P7" s="681"/>
      <c r="Q7" s="682"/>
      <c r="R7" s="683">
        <v>3508</v>
      </c>
      <c r="S7" s="684"/>
      <c r="T7" s="684"/>
      <c r="U7" s="684"/>
      <c r="V7" s="684"/>
      <c r="W7" s="684"/>
      <c r="X7" s="684"/>
      <c r="Y7" s="685"/>
      <c r="Z7" s="686">
        <v>0</v>
      </c>
      <c r="AA7" s="686"/>
      <c r="AB7" s="686"/>
      <c r="AC7" s="686"/>
      <c r="AD7" s="687">
        <v>3508</v>
      </c>
      <c r="AE7" s="687"/>
      <c r="AF7" s="687"/>
      <c r="AG7" s="687"/>
      <c r="AH7" s="687"/>
      <c r="AI7" s="687"/>
      <c r="AJ7" s="687"/>
      <c r="AK7" s="687"/>
      <c r="AL7" s="688">
        <v>0</v>
      </c>
      <c r="AM7" s="689"/>
      <c r="AN7" s="689"/>
      <c r="AO7" s="690"/>
      <c r="AP7" s="680" t="s">
        <v>236</v>
      </c>
      <c r="AQ7" s="681"/>
      <c r="AR7" s="681"/>
      <c r="AS7" s="681"/>
      <c r="AT7" s="681"/>
      <c r="AU7" s="681"/>
      <c r="AV7" s="681"/>
      <c r="AW7" s="681"/>
      <c r="AX7" s="681"/>
      <c r="AY7" s="681"/>
      <c r="AZ7" s="681"/>
      <c r="BA7" s="681"/>
      <c r="BB7" s="681"/>
      <c r="BC7" s="681"/>
      <c r="BD7" s="681"/>
      <c r="BE7" s="681"/>
      <c r="BF7" s="682"/>
      <c r="BG7" s="683">
        <v>1192071</v>
      </c>
      <c r="BH7" s="684"/>
      <c r="BI7" s="684"/>
      <c r="BJ7" s="684"/>
      <c r="BK7" s="684"/>
      <c r="BL7" s="684"/>
      <c r="BM7" s="684"/>
      <c r="BN7" s="685"/>
      <c r="BO7" s="686">
        <v>41.9</v>
      </c>
      <c r="BP7" s="686"/>
      <c r="BQ7" s="686"/>
      <c r="BR7" s="686"/>
      <c r="BS7" s="687">
        <v>25744</v>
      </c>
      <c r="BT7" s="687"/>
      <c r="BU7" s="687"/>
      <c r="BV7" s="687"/>
      <c r="BW7" s="687"/>
      <c r="BX7" s="687"/>
      <c r="BY7" s="687"/>
      <c r="BZ7" s="687"/>
      <c r="CA7" s="687"/>
      <c r="CB7" s="691"/>
      <c r="CD7" s="698" t="s">
        <v>237</v>
      </c>
      <c r="CE7" s="699"/>
      <c r="CF7" s="699"/>
      <c r="CG7" s="699"/>
      <c r="CH7" s="699"/>
      <c r="CI7" s="699"/>
      <c r="CJ7" s="699"/>
      <c r="CK7" s="699"/>
      <c r="CL7" s="699"/>
      <c r="CM7" s="699"/>
      <c r="CN7" s="699"/>
      <c r="CO7" s="699"/>
      <c r="CP7" s="699"/>
      <c r="CQ7" s="700"/>
      <c r="CR7" s="683">
        <v>1877276</v>
      </c>
      <c r="CS7" s="684"/>
      <c r="CT7" s="684"/>
      <c r="CU7" s="684"/>
      <c r="CV7" s="684"/>
      <c r="CW7" s="684"/>
      <c r="CX7" s="684"/>
      <c r="CY7" s="685"/>
      <c r="CZ7" s="686">
        <v>12.7</v>
      </c>
      <c r="DA7" s="686"/>
      <c r="DB7" s="686"/>
      <c r="DC7" s="686"/>
      <c r="DD7" s="692">
        <v>151043</v>
      </c>
      <c r="DE7" s="684"/>
      <c r="DF7" s="684"/>
      <c r="DG7" s="684"/>
      <c r="DH7" s="684"/>
      <c r="DI7" s="684"/>
      <c r="DJ7" s="684"/>
      <c r="DK7" s="684"/>
      <c r="DL7" s="684"/>
      <c r="DM7" s="684"/>
      <c r="DN7" s="684"/>
      <c r="DO7" s="684"/>
      <c r="DP7" s="685"/>
      <c r="DQ7" s="692">
        <v>1604476</v>
      </c>
      <c r="DR7" s="684"/>
      <c r="DS7" s="684"/>
      <c r="DT7" s="684"/>
      <c r="DU7" s="684"/>
      <c r="DV7" s="684"/>
      <c r="DW7" s="684"/>
      <c r="DX7" s="684"/>
      <c r="DY7" s="684"/>
      <c r="DZ7" s="684"/>
      <c r="EA7" s="684"/>
      <c r="EB7" s="684"/>
      <c r="EC7" s="693"/>
    </row>
    <row r="8" spans="2:143" ht="11.25" customHeight="1" x14ac:dyDescent="0.15">
      <c r="B8" s="680" t="s">
        <v>238</v>
      </c>
      <c r="C8" s="681"/>
      <c r="D8" s="681"/>
      <c r="E8" s="681"/>
      <c r="F8" s="681"/>
      <c r="G8" s="681"/>
      <c r="H8" s="681"/>
      <c r="I8" s="681"/>
      <c r="J8" s="681"/>
      <c r="K8" s="681"/>
      <c r="L8" s="681"/>
      <c r="M8" s="681"/>
      <c r="N8" s="681"/>
      <c r="O8" s="681"/>
      <c r="P8" s="681"/>
      <c r="Q8" s="682"/>
      <c r="R8" s="683">
        <v>23463</v>
      </c>
      <c r="S8" s="684"/>
      <c r="T8" s="684"/>
      <c r="U8" s="684"/>
      <c r="V8" s="684"/>
      <c r="W8" s="684"/>
      <c r="X8" s="684"/>
      <c r="Y8" s="685"/>
      <c r="Z8" s="686">
        <v>0.2</v>
      </c>
      <c r="AA8" s="686"/>
      <c r="AB8" s="686"/>
      <c r="AC8" s="686"/>
      <c r="AD8" s="687">
        <v>23463</v>
      </c>
      <c r="AE8" s="687"/>
      <c r="AF8" s="687"/>
      <c r="AG8" s="687"/>
      <c r="AH8" s="687"/>
      <c r="AI8" s="687"/>
      <c r="AJ8" s="687"/>
      <c r="AK8" s="687"/>
      <c r="AL8" s="688">
        <v>0.3</v>
      </c>
      <c r="AM8" s="689"/>
      <c r="AN8" s="689"/>
      <c r="AO8" s="690"/>
      <c r="AP8" s="680" t="s">
        <v>239</v>
      </c>
      <c r="AQ8" s="681"/>
      <c r="AR8" s="681"/>
      <c r="AS8" s="681"/>
      <c r="AT8" s="681"/>
      <c r="AU8" s="681"/>
      <c r="AV8" s="681"/>
      <c r="AW8" s="681"/>
      <c r="AX8" s="681"/>
      <c r="AY8" s="681"/>
      <c r="AZ8" s="681"/>
      <c r="BA8" s="681"/>
      <c r="BB8" s="681"/>
      <c r="BC8" s="681"/>
      <c r="BD8" s="681"/>
      <c r="BE8" s="681"/>
      <c r="BF8" s="682"/>
      <c r="BG8" s="683">
        <v>38907</v>
      </c>
      <c r="BH8" s="684"/>
      <c r="BI8" s="684"/>
      <c r="BJ8" s="684"/>
      <c r="BK8" s="684"/>
      <c r="BL8" s="684"/>
      <c r="BM8" s="684"/>
      <c r="BN8" s="685"/>
      <c r="BO8" s="686">
        <v>1.4</v>
      </c>
      <c r="BP8" s="686"/>
      <c r="BQ8" s="686"/>
      <c r="BR8" s="686"/>
      <c r="BS8" s="692" t="s">
        <v>234</v>
      </c>
      <c r="BT8" s="684"/>
      <c r="BU8" s="684"/>
      <c r="BV8" s="684"/>
      <c r="BW8" s="684"/>
      <c r="BX8" s="684"/>
      <c r="BY8" s="684"/>
      <c r="BZ8" s="684"/>
      <c r="CA8" s="684"/>
      <c r="CB8" s="693"/>
      <c r="CD8" s="698" t="s">
        <v>240</v>
      </c>
      <c r="CE8" s="699"/>
      <c r="CF8" s="699"/>
      <c r="CG8" s="699"/>
      <c r="CH8" s="699"/>
      <c r="CI8" s="699"/>
      <c r="CJ8" s="699"/>
      <c r="CK8" s="699"/>
      <c r="CL8" s="699"/>
      <c r="CM8" s="699"/>
      <c r="CN8" s="699"/>
      <c r="CO8" s="699"/>
      <c r="CP8" s="699"/>
      <c r="CQ8" s="700"/>
      <c r="CR8" s="683">
        <v>5219166</v>
      </c>
      <c r="CS8" s="684"/>
      <c r="CT8" s="684"/>
      <c r="CU8" s="684"/>
      <c r="CV8" s="684"/>
      <c r="CW8" s="684"/>
      <c r="CX8" s="684"/>
      <c r="CY8" s="685"/>
      <c r="CZ8" s="686">
        <v>35.299999999999997</v>
      </c>
      <c r="DA8" s="686"/>
      <c r="DB8" s="686"/>
      <c r="DC8" s="686"/>
      <c r="DD8" s="692">
        <v>250664</v>
      </c>
      <c r="DE8" s="684"/>
      <c r="DF8" s="684"/>
      <c r="DG8" s="684"/>
      <c r="DH8" s="684"/>
      <c r="DI8" s="684"/>
      <c r="DJ8" s="684"/>
      <c r="DK8" s="684"/>
      <c r="DL8" s="684"/>
      <c r="DM8" s="684"/>
      <c r="DN8" s="684"/>
      <c r="DO8" s="684"/>
      <c r="DP8" s="685"/>
      <c r="DQ8" s="692">
        <v>2753307</v>
      </c>
      <c r="DR8" s="684"/>
      <c r="DS8" s="684"/>
      <c r="DT8" s="684"/>
      <c r="DU8" s="684"/>
      <c r="DV8" s="684"/>
      <c r="DW8" s="684"/>
      <c r="DX8" s="684"/>
      <c r="DY8" s="684"/>
      <c r="DZ8" s="684"/>
      <c r="EA8" s="684"/>
      <c r="EB8" s="684"/>
      <c r="EC8" s="693"/>
    </row>
    <row r="9" spans="2:143" ht="11.25" customHeight="1" x14ac:dyDescent="0.15">
      <c r="B9" s="680" t="s">
        <v>241</v>
      </c>
      <c r="C9" s="681"/>
      <c r="D9" s="681"/>
      <c r="E9" s="681"/>
      <c r="F9" s="681"/>
      <c r="G9" s="681"/>
      <c r="H9" s="681"/>
      <c r="I9" s="681"/>
      <c r="J9" s="681"/>
      <c r="K9" s="681"/>
      <c r="L9" s="681"/>
      <c r="M9" s="681"/>
      <c r="N9" s="681"/>
      <c r="O9" s="681"/>
      <c r="P9" s="681"/>
      <c r="Q9" s="682"/>
      <c r="R9" s="683">
        <v>13426</v>
      </c>
      <c r="S9" s="684"/>
      <c r="T9" s="684"/>
      <c r="U9" s="684"/>
      <c r="V9" s="684"/>
      <c r="W9" s="684"/>
      <c r="X9" s="684"/>
      <c r="Y9" s="685"/>
      <c r="Z9" s="686">
        <v>0.1</v>
      </c>
      <c r="AA9" s="686"/>
      <c r="AB9" s="686"/>
      <c r="AC9" s="686"/>
      <c r="AD9" s="687">
        <v>13426</v>
      </c>
      <c r="AE9" s="687"/>
      <c r="AF9" s="687"/>
      <c r="AG9" s="687"/>
      <c r="AH9" s="687"/>
      <c r="AI9" s="687"/>
      <c r="AJ9" s="687"/>
      <c r="AK9" s="687"/>
      <c r="AL9" s="688">
        <v>0.2</v>
      </c>
      <c r="AM9" s="689"/>
      <c r="AN9" s="689"/>
      <c r="AO9" s="690"/>
      <c r="AP9" s="680" t="s">
        <v>242</v>
      </c>
      <c r="AQ9" s="681"/>
      <c r="AR9" s="681"/>
      <c r="AS9" s="681"/>
      <c r="AT9" s="681"/>
      <c r="AU9" s="681"/>
      <c r="AV9" s="681"/>
      <c r="AW9" s="681"/>
      <c r="AX9" s="681"/>
      <c r="AY9" s="681"/>
      <c r="AZ9" s="681"/>
      <c r="BA9" s="681"/>
      <c r="BB9" s="681"/>
      <c r="BC9" s="681"/>
      <c r="BD9" s="681"/>
      <c r="BE9" s="681"/>
      <c r="BF9" s="682"/>
      <c r="BG9" s="683">
        <v>955265</v>
      </c>
      <c r="BH9" s="684"/>
      <c r="BI9" s="684"/>
      <c r="BJ9" s="684"/>
      <c r="BK9" s="684"/>
      <c r="BL9" s="684"/>
      <c r="BM9" s="684"/>
      <c r="BN9" s="685"/>
      <c r="BO9" s="686">
        <v>33.5</v>
      </c>
      <c r="BP9" s="686"/>
      <c r="BQ9" s="686"/>
      <c r="BR9" s="686"/>
      <c r="BS9" s="692" t="s">
        <v>138</v>
      </c>
      <c r="BT9" s="684"/>
      <c r="BU9" s="684"/>
      <c r="BV9" s="684"/>
      <c r="BW9" s="684"/>
      <c r="BX9" s="684"/>
      <c r="BY9" s="684"/>
      <c r="BZ9" s="684"/>
      <c r="CA9" s="684"/>
      <c r="CB9" s="693"/>
      <c r="CD9" s="698" t="s">
        <v>243</v>
      </c>
      <c r="CE9" s="699"/>
      <c r="CF9" s="699"/>
      <c r="CG9" s="699"/>
      <c r="CH9" s="699"/>
      <c r="CI9" s="699"/>
      <c r="CJ9" s="699"/>
      <c r="CK9" s="699"/>
      <c r="CL9" s="699"/>
      <c r="CM9" s="699"/>
      <c r="CN9" s="699"/>
      <c r="CO9" s="699"/>
      <c r="CP9" s="699"/>
      <c r="CQ9" s="700"/>
      <c r="CR9" s="683">
        <v>1507662</v>
      </c>
      <c r="CS9" s="684"/>
      <c r="CT9" s="684"/>
      <c r="CU9" s="684"/>
      <c r="CV9" s="684"/>
      <c r="CW9" s="684"/>
      <c r="CX9" s="684"/>
      <c r="CY9" s="685"/>
      <c r="CZ9" s="686">
        <v>10.199999999999999</v>
      </c>
      <c r="DA9" s="686"/>
      <c r="DB9" s="686"/>
      <c r="DC9" s="686"/>
      <c r="DD9" s="692">
        <v>351811</v>
      </c>
      <c r="DE9" s="684"/>
      <c r="DF9" s="684"/>
      <c r="DG9" s="684"/>
      <c r="DH9" s="684"/>
      <c r="DI9" s="684"/>
      <c r="DJ9" s="684"/>
      <c r="DK9" s="684"/>
      <c r="DL9" s="684"/>
      <c r="DM9" s="684"/>
      <c r="DN9" s="684"/>
      <c r="DO9" s="684"/>
      <c r="DP9" s="685"/>
      <c r="DQ9" s="692">
        <v>1017163</v>
      </c>
      <c r="DR9" s="684"/>
      <c r="DS9" s="684"/>
      <c r="DT9" s="684"/>
      <c r="DU9" s="684"/>
      <c r="DV9" s="684"/>
      <c r="DW9" s="684"/>
      <c r="DX9" s="684"/>
      <c r="DY9" s="684"/>
      <c r="DZ9" s="684"/>
      <c r="EA9" s="684"/>
      <c r="EB9" s="684"/>
      <c r="EC9" s="693"/>
    </row>
    <row r="10" spans="2:143" ht="11.25" customHeight="1" x14ac:dyDescent="0.15">
      <c r="B10" s="680" t="s">
        <v>244</v>
      </c>
      <c r="C10" s="681"/>
      <c r="D10" s="681"/>
      <c r="E10" s="681"/>
      <c r="F10" s="681"/>
      <c r="G10" s="681"/>
      <c r="H10" s="681"/>
      <c r="I10" s="681"/>
      <c r="J10" s="681"/>
      <c r="K10" s="681"/>
      <c r="L10" s="681"/>
      <c r="M10" s="681"/>
      <c r="N10" s="681"/>
      <c r="O10" s="681"/>
      <c r="P10" s="681"/>
      <c r="Q10" s="682"/>
      <c r="R10" s="683" t="s">
        <v>234</v>
      </c>
      <c r="S10" s="684"/>
      <c r="T10" s="684"/>
      <c r="U10" s="684"/>
      <c r="V10" s="684"/>
      <c r="W10" s="684"/>
      <c r="X10" s="684"/>
      <c r="Y10" s="685"/>
      <c r="Z10" s="686" t="s">
        <v>234</v>
      </c>
      <c r="AA10" s="686"/>
      <c r="AB10" s="686"/>
      <c r="AC10" s="686"/>
      <c r="AD10" s="687" t="s">
        <v>234</v>
      </c>
      <c r="AE10" s="687"/>
      <c r="AF10" s="687"/>
      <c r="AG10" s="687"/>
      <c r="AH10" s="687"/>
      <c r="AI10" s="687"/>
      <c r="AJ10" s="687"/>
      <c r="AK10" s="687"/>
      <c r="AL10" s="688" t="s">
        <v>234</v>
      </c>
      <c r="AM10" s="689"/>
      <c r="AN10" s="689"/>
      <c r="AO10" s="690"/>
      <c r="AP10" s="680" t="s">
        <v>245</v>
      </c>
      <c r="AQ10" s="681"/>
      <c r="AR10" s="681"/>
      <c r="AS10" s="681"/>
      <c r="AT10" s="681"/>
      <c r="AU10" s="681"/>
      <c r="AV10" s="681"/>
      <c r="AW10" s="681"/>
      <c r="AX10" s="681"/>
      <c r="AY10" s="681"/>
      <c r="AZ10" s="681"/>
      <c r="BA10" s="681"/>
      <c r="BB10" s="681"/>
      <c r="BC10" s="681"/>
      <c r="BD10" s="681"/>
      <c r="BE10" s="681"/>
      <c r="BF10" s="682"/>
      <c r="BG10" s="683">
        <v>66641</v>
      </c>
      <c r="BH10" s="684"/>
      <c r="BI10" s="684"/>
      <c r="BJ10" s="684"/>
      <c r="BK10" s="684"/>
      <c r="BL10" s="684"/>
      <c r="BM10" s="684"/>
      <c r="BN10" s="685"/>
      <c r="BO10" s="686">
        <v>2.2999999999999998</v>
      </c>
      <c r="BP10" s="686"/>
      <c r="BQ10" s="686"/>
      <c r="BR10" s="686"/>
      <c r="BS10" s="692" t="s">
        <v>234</v>
      </c>
      <c r="BT10" s="684"/>
      <c r="BU10" s="684"/>
      <c r="BV10" s="684"/>
      <c r="BW10" s="684"/>
      <c r="BX10" s="684"/>
      <c r="BY10" s="684"/>
      <c r="BZ10" s="684"/>
      <c r="CA10" s="684"/>
      <c r="CB10" s="693"/>
      <c r="CD10" s="698" t="s">
        <v>246</v>
      </c>
      <c r="CE10" s="699"/>
      <c r="CF10" s="699"/>
      <c r="CG10" s="699"/>
      <c r="CH10" s="699"/>
      <c r="CI10" s="699"/>
      <c r="CJ10" s="699"/>
      <c r="CK10" s="699"/>
      <c r="CL10" s="699"/>
      <c r="CM10" s="699"/>
      <c r="CN10" s="699"/>
      <c r="CO10" s="699"/>
      <c r="CP10" s="699"/>
      <c r="CQ10" s="700"/>
      <c r="CR10" s="683" t="s">
        <v>234</v>
      </c>
      <c r="CS10" s="684"/>
      <c r="CT10" s="684"/>
      <c r="CU10" s="684"/>
      <c r="CV10" s="684"/>
      <c r="CW10" s="684"/>
      <c r="CX10" s="684"/>
      <c r="CY10" s="685"/>
      <c r="CZ10" s="686" t="s">
        <v>234</v>
      </c>
      <c r="DA10" s="686"/>
      <c r="DB10" s="686"/>
      <c r="DC10" s="686"/>
      <c r="DD10" s="692" t="s">
        <v>234</v>
      </c>
      <c r="DE10" s="684"/>
      <c r="DF10" s="684"/>
      <c r="DG10" s="684"/>
      <c r="DH10" s="684"/>
      <c r="DI10" s="684"/>
      <c r="DJ10" s="684"/>
      <c r="DK10" s="684"/>
      <c r="DL10" s="684"/>
      <c r="DM10" s="684"/>
      <c r="DN10" s="684"/>
      <c r="DO10" s="684"/>
      <c r="DP10" s="685"/>
      <c r="DQ10" s="692" t="s">
        <v>234</v>
      </c>
      <c r="DR10" s="684"/>
      <c r="DS10" s="684"/>
      <c r="DT10" s="684"/>
      <c r="DU10" s="684"/>
      <c r="DV10" s="684"/>
      <c r="DW10" s="684"/>
      <c r="DX10" s="684"/>
      <c r="DY10" s="684"/>
      <c r="DZ10" s="684"/>
      <c r="EA10" s="684"/>
      <c r="EB10" s="684"/>
      <c r="EC10" s="693"/>
    </row>
    <row r="11" spans="2:143" ht="11.25" customHeight="1" x14ac:dyDescent="0.15">
      <c r="B11" s="680" t="s">
        <v>247</v>
      </c>
      <c r="C11" s="681"/>
      <c r="D11" s="681"/>
      <c r="E11" s="681"/>
      <c r="F11" s="681"/>
      <c r="G11" s="681"/>
      <c r="H11" s="681"/>
      <c r="I11" s="681"/>
      <c r="J11" s="681"/>
      <c r="K11" s="681"/>
      <c r="L11" s="681"/>
      <c r="M11" s="681"/>
      <c r="N11" s="681"/>
      <c r="O11" s="681"/>
      <c r="P11" s="681"/>
      <c r="Q11" s="682"/>
      <c r="R11" s="683">
        <v>432290</v>
      </c>
      <c r="S11" s="684"/>
      <c r="T11" s="684"/>
      <c r="U11" s="684"/>
      <c r="V11" s="684"/>
      <c r="W11" s="684"/>
      <c r="X11" s="684"/>
      <c r="Y11" s="685"/>
      <c r="Z11" s="688">
        <v>2.9</v>
      </c>
      <c r="AA11" s="689"/>
      <c r="AB11" s="689"/>
      <c r="AC11" s="701"/>
      <c r="AD11" s="692">
        <v>432290</v>
      </c>
      <c r="AE11" s="684"/>
      <c r="AF11" s="684"/>
      <c r="AG11" s="684"/>
      <c r="AH11" s="684"/>
      <c r="AI11" s="684"/>
      <c r="AJ11" s="684"/>
      <c r="AK11" s="685"/>
      <c r="AL11" s="688">
        <v>5.9</v>
      </c>
      <c r="AM11" s="689"/>
      <c r="AN11" s="689"/>
      <c r="AO11" s="690"/>
      <c r="AP11" s="680" t="s">
        <v>248</v>
      </c>
      <c r="AQ11" s="681"/>
      <c r="AR11" s="681"/>
      <c r="AS11" s="681"/>
      <c r="AT11" s="681"/>
      <c r="AU11" s="681"/>
      <c r="AV11" s="681"/>
      <c r="AW11" s="681"/>
      <c r="AX11" s="681"/>
      <c r="AY11" s="681"/>
      <c r="AZ11" s="681"/>
      <c r="BA11" s="681"/>
      <c r="BB11" s="681"/>
      <c r="BC11" s="681"/>
      <c r="BD11" s="681"/>
      <c r="BE11" s="681"/>
      <c r="BF11" s="682"/>
      <c r="BG11" s="683">
        <v>131258</v>
      </c>
      <c r="BH11" s="684"/>
      <c r="BI11" s="684"/>
      <c r="BJ11" s="684"/>
      <c r="BK11" s="684"/>
      <c r="BL11" s="684"/>
      <c r="BM11" s="684"/>
      <c r="BN11" s="685"/>
      <c r="BO11" s="686">
        <v>4.5999999999999996</v>
      </c>
      <c r="BP11" s="686"/>
      <c r="BQ11" s="686"/>
      <c r="BR11" s="686"/>
      <c r="BS11" s="692">
        <v>25744</v>
      </c>
      <c r="BT11" s="684"/>
      <c r="BU11" s="684"/>
      <c r="BV11" s="684"/>
      <c r="BW11" s="684"/>
      <c r="BX11" s="684"/>
      <c r="BY11" s="684"/>
      <c r="BZ11" s="684"/>
      <c r="CA11" s="684"/>
      <c r="CB11" s="693"/>
      <c r="CD11" s="698" t="s">
        <v>249</v>
      </c>
      <c r="CE11" s="699"/>
      <c r="CF11" s="699"/>
      <c r="CG11" s="699"/>
      <c r="CH11" s="699"/>
      <c r="CI11" s="699"/>
      <c r="CJ11" s="699"/>
      <c r="CK11" s="699"/>
      <c r="CL11" s="699"/>
      <c r="CM11" s="699"/>
      <c r="CN11" s="699"/>
      <c r="CO11" s="699"/>
      <c r="CP11" s="699"/>
      <c r="CQ11" s="700"/>
      <c r="CR11" s="683">
        <v>243290</v>
      </c>
      <c r="CS11" s="684"/>
      <c r="CT11" s="684"/>
      <c r="CU11" s="684"/>
      <c r="CV11" s="684"/>
      <c r="CW11" s="684"/>
      <c r="CX11" s="684"/>
      <c r="CY11" s="685"/>
      <c r="CZ11" s="686">
        <v>1.6</v>
      </c>
      <c r="DA11" s="686"/>
      <c r="DB11" s="686"/>
      <c r="DC11" s="686"/>
      <c r="DD11" s="692">
        <v>111330</v>
      </c>
      <c r="DE11" s="684"/>
      <c r="DF11" s="684"/>
      <c r="DG11" s="684"/>
      <c r="DH11" s="684"/>
      <c r="DI11" s="684"/>
      <c r="DJ11" s="684"/>
      <c r="DK11" s="684"/>
      <c r="DL11" s="684"/>
      <c r="DM11" s="684"/>
      <c r="DN11" s="684"/>
      <c r="DO11" s="684"/>
      <c r="DP11" s="685"/>
      <c r="DQ11" s="692">
        <v>84669</v>
      </c>
      <c r="DR11" s="684"/>
      <c r="DS11" s="684"/>
      <c r="DT11" s="684"/>
      <c r="DU11" s="684"/>
      <c r="DV11" s="684"/>
      <c r="DW11" s="684"/>
      <c r="DX11" s="684"/>
      <c r="DY11" s="684"/>
      <c r="DZ11" s="684"/>
      <c r="EA11" s="684"/>
      <c r="EB11" s="684"/>
      <c r="EC11" s="693"/>
    </row>
    <row r="12" spans="2:143" ht="11.25" customHeight="1" x14ac:dyDescent="0.15">
      <c r="B12" s="680" t="s">
        <v>250</v>
      </c>
      <c r="C12" s="681"/>
      <c r="D12" s="681"/>
      <c r="E12" s="681"/>
      <c r="F12" s="681"/>
      <c r="G12" s="681"/>
      <c r="H12" s="681"/>
      <c r="I12" s="681"/>
      <c r="J12" s="681"/>
      <c r="K12" s="681"/>
      <c r="L12" s="681"/>
      <c r="M12" s="681"/>
      <c r="N12" s="681"/>
      <c r="O12" s="681"/>
      <c r="P12" s="681"/>
      <c r="Q12" s="682"/>
      <c r="R12" s="683">
        <v>12377</v>
      </c>
      <c r="S12" s="684"/>
      <c r="T12" s="684"/>
      <c r="U12" s="684"/>
      <c r="V12" s="684"/>
      <c r="W12" s="684"/>
      <c r="X12" s="684"/>
      <c r="Y12" s="685"/>
      <c r="Z12" s="686">
        <v>0.1</v>
      </c>
      <c r="AA12" s="686"/>
      <c r="AB12" s="686"/>
      <c r="AC12" s="686"/>
      <c r="AD12" s="687">
        <v>12377</v>
      </c>
      <c r="AE12" s="687"/>
      <c r="AF12" s="687"/>
      <c r="AG12" s="687"/>
      <c r="AH12" s="687"/>
      <c r="AI12" s="687"/>
      <c r="AJ12" s="687"/>
      <c r="AK12" s="687"/>
      <c r="AL12" s="688">
        <v>0.2</v>
      </c>
      <c r="AM12" s="689"/>
      <c r="AN12" s="689"/>
      <c r="AO12" s="690"/>
      <c r="AP12" s="680" t="s">
        <v>251</v>
      </c>
      <c r="AQ12" s="681"/>
      <c r="AR12" s="681"/>
      <c r="AS12" s="681"/>
      <c r="AT12" s="681"/>
      <c r="AU12" s="681"/>
      <c r="AV12" s="681"/>
      <c r="AW12" s="681"/>
      <c r="AX12" s="681"/>
      <c r="AY12" s="681"/>
      <c r="AZ12" s="681"/>
      <c r="BA12" s="681"/>
      <c r="BB12" s="681"/>
      <c r="BC12" s="681"/>
      <c r="BD12" s="681"/>
      <c r="BE12" s="681"/>
      <c r="BF12" s="682"/>
      <c r="BG12" s="683">
        <v>1300665</v>
      </c>
      <c r="BH12" s="684"/>
      <c r="BI12" s="684"/>
      <c r="BJ12" s="684"/>
      <c r="BK12" s="684"/>
      <c r="BL12" s="684"/>
      <c r="BM12" s="684"/>
      <c r="BN12" s="685"/>
      <c r="BO12" s="686">
        <v>45.7</v>
      </c>
      <c r="BP12" s="686"/>
      <c r="BQ12" s="686"/>
      <c r="BR12" s="686"/>
      <c r="BS12" s="692" t="s">
        <v>234</v>
      </c>
      <c r="BT12" s="684"/>
      <c r="BU12" s="684"/>
      <c r="BV12" s="684"/>
      <c r="BW12" s="684"/>
      <c r="BX12" s="684"/>
      <c r="BY12" s="684"/>
      <c r="BZ12" s="684"/>
      <c r="CA12" s="684"/>
      <c r="CB12" s="693"/>
      <c r="CD12" s="698" t="s">
        <v>252</v>
      </c>
      <c r="CE12" s="699"/>
      <c r="CF12" s="699"/>
      <c r="CG12" s="699"/>
      <c r="CH12" s="699"/>
      <c r="CI12" s="699"/>
      <c r="CJ12" s="699"/>
      <c r="CK12" s="699"/>
      <c r="CL12" s="699"/>
      <c r="CM12" s="699"/>
      <c r="CN12" s="699"/>
      <c r="CO12" s="699"/>
      <c r="CP12" s="699"/>
      <c r="CQ12" s="700"/>
      <c r="CR12" s="683">
        <v>317051</v>
      </c>
      <c r="CS12" s="684"/>
      <c r="CT12" s="684"/>
      <c r="CU12" s="684"/>
      <c r="CV12" s="684"/>
      <c r="CW12" s="684"/>
      <c r="CX12" s="684"/>
      <c r="CY12" s="685"/>
      <c r="CZ12" s="686">
        <v>2.1</v>
      </c>
      <c r="DA12" s="686"/>
      <c r="DB12" s="686"/>
      <c r="DC12" s="686"/>
      <c r="DD12" s="692">
        <v>156154</v>
      </c>
      <c r="DE12" s="684"/>
      <c r="DF12" s="684"/>
      <c r="DG12" s="684"/>
      <c r="DH12" s="684"/>
      <c r="DI12" s="684"/>
      <c r="DJ12" s="684"/>
      <c r="DK12" s="684"/>
      <c r="DL12" s="684"/>
      <c r="DM12" s="684"/>
      <c r="DN12" s="684"/>
      <c r="DO12" s="684"/>
      <c r="DP12" s="685"/>
      <c r="DQ12" s="692">
        <v>103159</v>
      </c>
      <c r="DR12" s="684"/>
      <c r="DS12" s="684"/>
      <c r="DT12" s="684"/>
      <c r="DU12" s="684"/>
      <c r="DV12" s="684"/>
      <c r="DW12" s="684"/>
      <c r="DX12" s="684"/>
      <c r="DY12" s="684"/>
      <c r="DZ12" s="684"/>
      <c r="EA12" s="684"/>
      <c r="EB12" s="684"/>
      <c r="EC12" s="693"/>
    </row>
    <row r="13" spans="2:143" ht="11.25" customHeight="1" x14ac:dyDescent="0.15">
      <c r="B13" s="680" t="s">
        <v>253</v>
      </c>
      <c r="C13" s="681"/>
      <c r="D13" s="681"/>
      <c r="E13" s="681"/>
      <c r="F13" s="681"/>
      <c r="G13" s="681"/>
      <c r="H13" s="681"/>
      <c r="I13" s="681"/>
      <c r="J13" s="681"/>
      <c r="K13" s="681"/>
      <c r="L13" s="681"/>
      <c r="M13" s="681"/>
      <c r="N13" s="681"/>
      <c r="O13" s="681"/>
      <c r="P13" s="681"/>
      <c r="Q13" s="682"/>
      <c r="R13" s="683" t="s">
        <v>234</v>
      </c>
      <c r="S13" s="684"/>
      <c r="T13" s="684"/>
      <c r="U13" s="684"/>
      <c r="V13" s="684"/>
      <c r="W13" s="684"/>
      <c r="X13" s="684"/>
      <c r="Y13" s="685"/>
      <c r="Z13" s="686" t="s">
        <v>234</v>
      </c>
      <c r="AA13" s="686"/>
      <c r="AB13" s="686"/>
      <c r="AC13" s="686"/>
      <c r="AD13" s="687" t="s">
        <v>138</v>
      </c>
      <c r="AE13" s="687"/>
      <c r="AF13" s="687"/>
      <c r="AG13" s="687"/>
      <c r="AH13" s="687"/>
      <c r="AI13" s="687"/>
      <c r="AJ13" s="687"/>
      <c r="AK13" s="687"/>
      <c r="AL13" s="688" t="s">
        <v>234</v>
      </c>
      <c r="AM13" s="689"/>
      <c r="AN13" s="689"/>
      <c r="AO13" s="690"/>
      <c r="AP13" s="680" t="s">
        <v>254</v>
      </c>
      <c r="AQ13" s="681"/>
      <c r="AR13" s="681"/>
      <c r="AS13" s="681"/>
      <c r="AT13" s="681"/>
      <c r="AU13" s="681"/>
      <c r="AV13" s="681"/>
      <c r="AW13" s="681"/>
      <c r="AX13" s="681"/>
      <c r="AY13" s="681"/>
      <c r="AZ13" s="681"/>
      <c r="BA13" s="681"/>
      <c r="BB13" s="681"/>
      <c r="BC13" s="681"/>
      <c r="BD13" s="681"/>
      <c r="BE13" s="681"/>
      <c r="BF13" s="682"/>
      <c r="BG13" s="683">
        <v>1290318</v>
      </c>
      <c r="BH13" s="684"/>
      <c r="BI13" s="684"/>
      <c r="BJ13" s="684"/>
      <c r="BK13" s="684"/>
      <c r="BL13" s="684"/>
      <c r="BM13" s="684"/>
      <c r="BN13" s="685"/>
      <c r="BO13" s="686">
        <v>45.3</v>
      </c>
      <c r="BP13" s="686"/>
      <c r="BQ13" s="686"/>
      <c r="BR13" s="686"/>
      <c r="BS13" s="692" t="s">
        <v>234</v>
      </c>
      <c r="BT13" s="684"/>
      <c r="BU13" s="684"/>
      <c r="BV13" s="684"/>
      <c r="BW13" s="684"/>
      <c r="BX13" s="684"/>
      <c r="BY13" s="684"/>
      <c r="BZ13" s="684"/>
      <c r="CA13" s="684"/>
      <c r="CB13" s="693"/>
      <c r="CD13" s="698" t="s">
        <v>255</v>
      </c>
      <c r="CE13" s="699"/>
      <c r="CF13" s="699"/>
      <c r="CG13" s="699"/>
      <c r="CH13" s="699"/>
      <c r="CI13" s="699"/>
      <c r="CJ13" s="699"/>
      <c r="CK13" s="699"/>
      <c r="CL13" s="699"/>
      <c r="CM13" s="699"/>
      <c r="CN13" s="699"/>
      <c r="CO13" s="699"/>
      <c r="CP13" s="699"/>
      <c r="CQ13" s="700"/>
      <c r="CR13" s="683">
        <v>1269709</v>
      </c>
      <c r="CS13" s="684"/>
      <c r="CT13" s="684"/>
      <c r="CU13" s="684"/>
      <c r="CV13" s="684"/>
      <c r="CW13" s="684"/>
      <c r="CX13" s="684"/>
      <c r="CY13" s="685"/>
      <c r="CZ13" s="686">
        <v>8.6</v>
      </c>
      <c r="DA13" s="686"/>
      <c r="DB13" s="686"/>
      <c r="DC13" s="686"/>
      <c r="DD13" s="692">
        <v>534017</v>
      </c>
      <c r="DE13" s="684"/>
      <c r="DF13" s="684"/>
      <c r="DG13" s="684"/>
      <c r="DH13" s="684"/>
      <c r="DI13" s="684"/>
      <c r="DJ13" s="684"/>
      <c r="DK13" s="684"/>
      <c r="DL13" s="684"/>
      <c r="DM13" s="684"/>
      <c r="DN13" s="684"/>
      <c r="DO13" s="684"/>
      <c r="DP13" s="685"/>
      <c r="DQ13" s="692">
        <v>647577</v>
      </c>
      <c r="DR13" s="684"/>
      <c r="DS13" s="684"/>
      <c r="DT13" s="684"/>
      <c r="DU13" s="684"/>
      <c r="DV13" s="684"/>
      <c r="DW13" s="684"/>
      <c r="DX13" s="684"/>
      <c r="DY13" s="684"/>
      <c r="DZ13" s="684"/>
      <c r="EA13" s="684"/>
      <c r="EB13" s="684"/>
      <c r="EC13" s="693"/>
    </row>
    <row r="14" spans="2:143" ht="11.25" customHeight="1" x14ac:dyDescent="0.15">
      <c r="B14" s="680" t="s">
        <v>256</v>
      </c>
      <c r="C14" s="681"/>
      <c r="D14" s="681"/>
      <c r="E14" s="681"/>
      <c r="F14" s="681"/>
      <c r="G14" s="681"/>
      <c r="H14" s="681"/>
      <c r="I14" s="681"/>
      <c r="J14" s="681"/>
      <c r="K14" s="681"/>
      <c r="L14" s="681"/>
      <c r="M14" s="681"/>
      <c r="N14" s="681"/>
      <c r="O14" s="681"/>
      <c r="P14" s="681"/>
      <c r="Q14" s="682"/>
      <c r="R14" s="683">
        <v>15098</v>
      </c>
      <c r="S14" s="684"/>
      <c r="T14" s="684"/>
      <c r="U14" s="684"/>
      <c r="V14" s="684"/>
      <c r="W14" s="684"/>
      <c r="X14" s="684"/>
      <c r="Y14" s="685"/>
      <c r="Z14" s="686">
        <v>0.1</v>
      </c>
      <c r="AA14" s="686"/>
      <c r="AB14" s="686"/>
      <c r="AC14" s="686"/>
      <c r="AD14" s="687">
        <v>15098</v>
      </c>
      <c r="AE14" s="687"/>
      <c r="AF14" s="687"/>
      <c r="AG14" s="687"/>
      <c r="AH14" s="687"/>
      <c r="AI14" s="687"/>
      <c r="AJ14" s="687"/>
      <c r="AK14" s="687"/>
      <c r="AL14" s="688">
        <v>0.2</v>
      </c>
      <c r="AM14" s="689"/>
      <c r="AN14" s="689"/>
      <c r="AO14" s="690"/>
      <c r="AP14" s="680" t="s">
        <v>257</v>
      </c>
      <c r="AQ14" s="681"/>
      <c r="AR14" s="681"/>
      <c r="AS14" s="681"/>
      <c r="AT14" s="681"/>
      <c r="AU14" s="681"/>
      <c r="AV14" s="681"/>
      <c r="AW14" s="681"/>
      <c r="AX14" s="681"/>
      <c r="AY14" s="681"/>
      <c r="AZ14" s="681"/>
      <c r="BA14" s="681"/>
      <c r="BB14" s="681"/>
      <c r="BC14" s="681"/>
      <c r="BD14" s="681"/>
      <c r="BE14" s="681"/>
      <c r="BF14" s="682"/>
      <c r="BG14" s="683">
        <v>85882</v>
      </c>
      <c r="BH14" s="684"/>
      <c r="BI14" s="684"/>
      <c r="BJ14" s="684"/>
      <c r="BK14" s="684"/>
      <c r="BL14" s="684"/>
      <c r="BM14" s="684"/>
      <c r="BN14" s="685"/>
      <c r="BO14" s="686">
        <v>3</v>
      </c>
      <c r="BP14" s="686"/>
      <c r="BQ14" s="686"/>
      <c r="BR14" s="686"/>
      <c r="BS14" s="692" t="s">
        <v>138</v>
      </c>
      <c r="BT14" s="684"/>
      <c r="BU14" s="684"/>
      <c r="BV14" s="684"/>
      <c r="BW14" s="684"/>
      <c r="BX14" s="684"/>
      <c r="BY14" s="684"/>
      <c r="BZ14" s="684"/>
      <c r="CA14" s="684"/>
      <c r="CB14" s="693"/>
      <c r="CD14" s="698" t="s">
        <v>258</v>
      </c>
      <c r="CE14" s="699"/>
      <c r="CF14" s="699"/>
      <c r="CG14" s="699"/>
      <c r="CH14" s="699"/>
      <c r="CI14" s="699"/>
      <c r="CJ14" s="699"/>
      <c r="CK14" s="699"/>
      <c r="CL14" s="699"/>
      <c r="CM14" s="699"/>
      <c r="CN14" s="699"/>
      <c r="CO14" s="699"/>
      <c r="CP14" s="699"/>
      <c r="CQ14" s="700"/>
      <c r="CR14" s="683">
        <v>510449</v>
      </c>
      <c r="CS14" s="684"/>
      <c r="CT14" s="684"/>
      <c r="CU14" s="684"/>
      <c r="CV14" s="684"/>
      <c r="CW14" s="684"/>
      <c r="CX14" s="684"/>
      <c r="CY14" s="685"/>
      <c r="CZ14" s="686">
        <v>3.4</v>
      </c>
      <c r="DA14" s="686"/>
      <c r="DB14" s="686"/>
      <c r="DC14" s="686"/>
      <c r="DD14" s="692">
        <v>38549</v>
      </c>
      <c r="DE14" s="684"/>
      <c r="DF14" s="684"/>
      <c r="DG14" s="684"/>
      <c r="DH14" s="684"/>
      <c r="DI14" s="684"/>
      <c r="DJ14" s="684"/>
      <c r="DK14" s="684"/>
      <c r="DL14" s="684"/>
      <c r="DM14" s="684"/>
      <c r="DN14" s="684"/>
      <c r="DO14" s="684"/>
      <c r="DP14" s="685"/>
      <c r="DQ14" s="692">
        <v>452993</v>
      </c>
      <c r="DR14" s="684"/>
      <c r="DS14" s="684"/>
      <c r="DT14" s="684"/>
      <c r="DU14" s="684"/>
      <c r="DV14" s="684"/>
      <c r="DW14" s="684"/>
      <c r="DX14" s="684"/>
      <c r="DY14" s="684"/>
      <c r="DZ14" s="684"/>
      <c r="EA14" s="684"/>
      <c r="EB14" s="684"/>
      <c r="EC14" s="693"/>
    </row>
    <row r="15" spans="2:143" ht="11.25" customHeight="1" x14ac:dyDescent="0.15">
      <c r="B15" s="680" t="s">
        <v>259</v>
      </c>
      <c r="C15" s="681"/>
      <c r="D15" s="681"/>
      <c r="E15" s="681"/>
      <c r="F15" s="681"/>
      <c r="G15" s="681"/>
      <c r="H15" s="681"/>
      <c r="I15" s="681"/>
      <c r="J15" s="681"/>
      <c r="K15" s="681"/>
      <c r="L15" s="681"/>
      <c r="M15" s="681"/>
      <c r="N15" s="681"/>
      <c r="O15" s="681"/>
      <c r="P15" s="681"/>
      <c r="Q15" s="682"/>
      <c r="R15" s="683" t="s">
        <v>234</v>
      </c>
      <c r="S15" s="684"/>
      <c r="T15" s="684"/>
      <c r="U15" s="684"/>
      <c r="V15" s="684"/>
      <c r="W15" s="684"/>
      <c r="X15" s="684"/>
      <c r="Y15" s="685"/>
      <c r="Z15" s="686" t="s">
        <v>234</v>
      </c>
      <c r="AA15" s="686"/>
      <c r="AB15" s="686"/>
      <c r="AC15" s="686"/>
      <c r="AD15" s="687" t="s">
        <v>234</v>
      </c>
      <c r="AE15" s="687"/>
      <c r="AF15" s="687"/>
      <c r="AG15" s="687"/>
      <c r="AH15" s="687"/>
      <c r="AI15" s="687"/>
      <c r="AJ15" s="687"/>
      <c r="AK15" s="687"/>
      <c r="AL15" s="688" t="s">
        <v>234</v>
      </c>
      <c r="AM15" s="689"/>
      <c r="AN15" s="689"/>
      <c r="AO15" s="690"/>
      <c r="AP15" s="680" t="s">
        <v>260</v>
      </c>
      <c r="AQ15" s="681"/>
      <c r="AR15" s="681"/>
      <c r="AS15" s="681"/>
      <c r="AT15" s="681"/>
      <c r="AU15" s="681"/>
      <c r="AV15" s="681"/>
      <c r="AW15" s="681"/>
      <c r="AX15" s="681"/>
      <c r="AY15" s="681"/>
      <c r="AZ15" s="681"/>
      <c r="BA15" s="681"/>
      <c r="BB15" s="681"/>
      <c r="BC15" s="681"/>
      <c r="BD15" s="681"/>
      <c r="BE15" s="681"/>
      <c r="BF15" s="682"/>
      <c r="BG15" s="683">
        <v>179569</v>
      </c>
      <c r="BH15" s="684"/>
      <c r="BI15" s="684"/>
      <c r="BJ15" s="684"/>
      <c r="BK15" s="684"/>
      <c r="BL15" s="684"/>
      <c r="BM15" s="684"/>
      <c r="BN15" s="685"/>
      <c r="BO15" s="686">
        <v>6.3</v>
      </c>
      <c r="BP15" s="686"/>
      <c r="BQ15" s="686"/>
      <c r="BR15" s="686"/>
      <c r="BS15" s="692" t="s">
        <v>234</v>
      </c>
      <c r="BT15" s="684"/>
      <c r="BU15" s="684"/>
      <c r="BV15" s="684"/>
      <c r="BW15" s="684"/>
      <c r="BX15" s="684"/>
      <c r="BY15" s="684"/>
      <c r="BZ15" s="684"/>
      <c r="CA15" s="684"/>
      <c r="CB15" s="693"/>
      <c r="CD15" s="698" t="s">
        <v>261</v>
      </c>
      <c r="CE15" s="699"/>
      <c r="CF15" s="699"/>
      <c r="CG15" s="699"/>
      <c r="CH15" s="699"/>
      <c r="CI15" s="699"/>
      <c r="CJ15" s="699"/>
      <c r="CK15" s="699"/>
      <c r="CL15" s="699"/>
      <c r="CM15" s="699"/>
      <c r="CN15" s="699"/>
      <c r="CO15" s="699"/>
      <c r="CP15" s="699"/>
      <c r="CQ15" s="700"/>
      <c r="CR15" s="683">
        <v>1914742</v>
      </c>
      <c r="CS15" s="684"/>
      <c r="CT15" s="684"/>
      <c r="CU15" s="684"/>
      <c r="CV15" s="684"/>
      <c r="CW15" s="684"/>
      <c r="CX15" s="684"/>
      <c r="CY15" s="685"/>
      <c r="CZ15" s="686">
        <v>12.9</v>
      </c>
      <c r="DA15" s="686"/>
      <c r="DB15" s="686"/>
      <c r="DC15" s="686"/>
      <c r="DD15" s="692">
        <v>1117674</v>
      </c>
      <c r="DE15" s="684"/>
      <c r="DF15" s="684"/>
      <c r="DG15" s="684"/>
      <c r="DH15" s="684"/>
      <c r="DI15" s="684"/>
      <c r="DJ15" s="684"/>
      <c r="DK15" s="684"/>
      <c r="DL15" s="684"/>
      <c r="DM15" s="684"/>
      <c r="DN15" s="684"/>
      <c r="DO15" s="684"/>
      <c r="DP15" s="685"/>
      <c r="DQ15" s="692">
        <v>817771</v>
      </c>
      <c r="DR15" s="684"/>
      <c r="DS15" s="684"/>
      <c r="DT15" s="684"/>
      <c r="DU15" s="684"/>
      <c r="DV15" s="684"/>
      <c r="DW15" s="684"/>
      <c r="DX15" s="684"/>
      <c r="DY15" s="684"/>
      <c r="DZ15" s="684"/>
      <c r="EA15" s="684"/>
      <c r="EB15" s="684"/>
      <c r="EC15" s="693"/>
    </row>
    <row r="16" spans="2:143" ht="11.25" customHeight="1" x14ac:dyDescent="0.15">
      <c r="B16" s="680" t="s">
        <v>262</v>
      </c>
      <c r="C16" s="681"/>
      <c r="D16" s="681"/>
      <c r="E16" s="681"/>
      <c r="F16" s="681"/>
      <c r="G16" s="681"/>
      <c r="H16" s="681"/>
      <c r="I16" s="681"/>
      <c r="J16" s="681"/>
      <c r="K16" s="681"/>
      <c r="L16" s="681"/>
      <c r="M16" s="681"/>
      <c r="N16" s="681"/>
      <c r="O16" s="681"/>
      <c r="P16" s="681"/>
      <c r="Q16" s="682"/>
      <c r="R16" s="683">
        <v>5242</v>
      </c>
      <c r="S16" s="684"/>
      <c r="T16" s="684"/>
      <c r="U16" s="684"/>
      <c r="V16" s="684"/>
      <c r="W16" s="684"/>
      <c r="X16" s="684"/>
      <c r="Y16" s="685"/>
      <c r="Z16" s="686">
        <v>0</v>
      </c>
      <c r="AA16" s="686"/>
      <c r="AB16" s="686"/>
      <c r="AC16" s="686"/>
      <c r="AD16" s="687">
        <v>5242</v>
      </c>
      <c r="AE16" s="687"/>
      <c r="AF16" s="687"/>
      <c r="AG16" s="687"/>
      <c r="AH16" s="687"/>
      <c r="AI16" s="687"/>
      <c r="AJ16" s="687"/>
      <c r="AK16" s="687"/>
      <c r="AL16" s="688">
        <v>0.1</v>
      </c>
      <c r="AM16" s="689"/>
      <c r="AN16" s="689"/>
      <c r="AO16" s="690"/>
      <c r="AP16" s="680" t="s">
        <v>263</v>
      </c>
      <c r="AQ16" s="681"/>
      <c r="AR16" s="681"/>
      <c r="AS16" s="681"/>
      <c r="AT16" s="681"/>
      <c r="AU16" s="681"/>
      <c r="AV16" s="681"/>
      <c r="AW16" s="681"/>
      <c r="AX16" s="681"/>
      <c r="AY16" s="681"/>
      <c r="AZ16" s="681"/>
      <c r="BA16" s="681"/>
      <c r="BB16" s="681"/>
      <c r="BC16" s="681"/>
      <c r="BD16" s="681"/>
      <c r="BE16" s="681"/>
      <c r="BF16" s="682"/>
      <c r="BG16" s="683" t="s">
        <v>234</v>
      </c>
      <c r="BH16" s="684"/>
      <c r="BI16" s="684"/>
      <c r="BJ16" s="684"/>
      <c r="BK16" s="684"/>
      <c r="BL16" s="684"/>
      <c r="BM16" s="684"/>
      <c r="BN16" s="685"/>
      <c r="BO16" s="686" t="s">
        <v>138</v>
      </c>
      <c r="BP16" s="686"/>
      <c r="BQ16" s="686"/>
      <c r="BR16" s="686"/>
      <c r="BS16" s="692" t="s">
        <v>138</v>
      </c>
      <c r="BT16" s="684"/>
      <c r="BU16" s="684"/>
      <c r="BV16" s="684"/>
      <c r="BW16" s="684"/>
      <c r="BX16" s="684"/>
      <c r="BY16" s="684"/>
      <c r="BZ16" s="684"/>
      <c r="CA16" s="684"/>
      <c r="CB16" s="693"/>
      <c r="CD16" s="698" t="s">
        <v>264</v>
      </c>
      <c r="CE16" s="699"/>
      <c r="CF16" s="699"/>
      <c r="CG16" s="699"/>
      <c r="CH16" s="699"/>
      <c r="CI16" s="699"/>
      <c r="CJ16" s="699"/>
      <c r="CK16" s="699"/>
      <c r="CL16" s="699"/>
      <c r="CM16" s="699"/>
      <c r="CN16" s="699"/>
      <c r="CO16" s="699"/>
      <c r="CP16" s="699"/>
      <c r="CQ16" s="700"/>
      <c r="CR16" s="683">
        <v>15683</v>
      </c>
      <c r="CS16" s="684"/>
      <c r="CT16" s="684"/>
      <c r="CU16" s="684"/>
      <c r="CV16" s="684"/>
      <c r="CW16" s="684"/>
      <c r="CX16" s="684"/>
      <c r="CY16" s="685"/>
      <c r="CZ16" s="686">
        <v>0.1</v>
      </c>
      <c r="DA16" s="686"/>
      <c r="DB16" s="686"/>
      <c r="DC16" s="686"/>
      <c r="DD16" s="692" t="s">
        <v>234</v>
      </c>
      <c r="DE16" s="684"/>
      <c r="DF16" s="684"/>
      <c r="DG16" s="684"/>
      <c r="DH16" s="684"/>
      <c r="DI16" s="684"/>
      <c r="DJ16" s="684"/>
      <c r="DK16" s="684"/>
      <c r="DL16" s="684"/>
      <c r="DM16" s="684"/>
      <c r="DN16" s="684"/>
      <c r="DO16" s="684"/>
      <c r="DP16" s="685"/>
      <c r="DQ16" s="692">
        <v>10183</v>
      </c>
      <c r="DR16" s="684"/>
      <c r="DS16" s="684"/>
      <c r="DT16" s="684"/>
      <c r="DU16" s="684"/>
      <c r="DV16" s="684"/>
      <c r="DW16" s="684"/>
      <c r="DX16" s="684"/>
      <c r="DY16" s="684"/>
      <c r="DZ16" s="684"/>
      <c r="EA16" s="684"/>
      <c r="EB16" s="684"/>
      <c r="EC16" s="693"/>
    </row>
    <row r="17" spans="2:133" ht="11.25" customHeight="1" x14ac:dyDescent="0.15">
      <c r="B17" s="680" t="s">
        <v>265</v>
      </c>
      <c r="C17" s="681"/>
      <c r="D17" s="681"/>
      <c r="E17" s="681"/>
      <c r="F17" s="681"/>
      <c r="G17" s="681"/>
      <c r="H17" s="681"/>
      <c r="I17" s="681"/>
      <c r="J17" s="681"/>
      <c r="K17" s="681"/>
      <c r="L17" s="681"/>
      <c r="M17" s="681"/>
      <c r="N17" s="681"/>
      <c r="O17" s="681"/>
      <c r="P17" s="681"/>
      <c r="Q17" s="682"/>
      <c r="R17" s="683">
        <v>35180</v>
      </c>
      <c r="S17" s="684"/>
      <c r="T17" s="684"/>
      <c r="U17" s="684"/>
      <c r="V17" s="684"/>
      <c r="W17" s="684"/>
      <c r="X17" s="684"/>
      <c r="Y17" s="685"/>
      <c r="Z17" s="686">
        <v>0.2</v>
      </c>
      <c r="AA17" s="686"/>
      <c r="AB17" s="686"/>
      <c r="AC17" s="686"/>
      <c r="AD17" s="687">
        <v>35180</v>
      </c>
      <c r="AE17" s="687"/>
      <c r="AF17" s="687"/>
      <c r="AG17" s="687"/>
      <c r="AH17" s="687"/>
      <c r="AI17" s="687"/>
      <c r="AJ17" s="687"/>
      <c r="AK17" s="687"/>
      <c r="AL17" s="688">
        <v>0.5</v>
      </c>
      <c r="AM17" s="689"/>
      <c r="AN17" s="689"/>
      <c r="AO17" s="690"/>
      <c r="AP17" s="680" t="s">
        <v>266</v>
      </c>
      <c r="AQ17" s="681"/>
      <c r="AR17" s="681"/>
      <c r="AS17" s="681"/>
      <c r="AT17" s="681"/>
      <c r="AU17" s="681"/>
      <c r="AV17" s="681"/>
      <c r="AW17" s="681"/>
      <c r="AX17" s="681"/>
      <c r="AY17" s="681"/>
      <c r="AZ17" s="681"/>
      <c r="BA17" s="681"/>
      <c r="BB17" s="681"/>
      <c r="BC17" s="681"/>
      <c r="BD17" s="681"/>
      <c r="BE17" s="681"/>
      <c r="BF17" s="682"/>
      <c r="BG17" s="683" t="s">
        <v>234</v>
      </c>
      <c r="BH17" s="684"/>
      <c r="BI17" s="684"/>
      <c r="BJ17" s="684"/>
      <c r="BK17" s="684"/>
      <c r="BL17" s="684"/>
      <c r="BM17" s="684"/>
      <c r="BN17" s="685"/>
      <c r="BO17" s="686" t="s">
        <v>234</v>
      </c>
      <c r="BP17" s="686"/>
      <c r="BQ17" s="686"/>
      <c r="BR17" s="686"/>
      <c r="BS17" s="692" t="s">
        <v>138</v>
      </c>
      <c r="BT17" s="684"/>
      <c r="BU17" s="684"/>
      <c r="BV17" s="684"/>
      <c r="BW17" s="684"/>
      <c r="BX17" s="684"/>
      <c r="BY17" s="684"/>
      <c r="BZ17" s="684"/>
      <c r="CA17" s="684"/>
      <c r="CB17" s="693"/>
      <c r="CD17" s="698" t="s">
        <v>267</v>
      </c>
      <c r="CE17" s="699"/>
      <c r="CF17" s="699"/>
      <c r="CG17" s="699"/>
      <c r="CH17" s="699"/>
      <c r="CI17" s="699"/>
      <c r="CJ17" s="699"/>
      <c r="CK17" s="699"/>
      <c r="CL17" s="699"/>
      <c r="CM17" s="699"/>
      <c r="CN17" s="699"/>
      <c r="CO17" s="699"/>
      <c r="CP17" s="699"/>
      <c r="CQ17" s="700"/>
      <c r="CR17" s="683">
        <v>1764696</v>
      </c>
      <c r="CS17" s="684"/>
      <c r="CT17" s="684"/>
      <c r="CU17" s="684"/>
      <c r="CV17" s="684"/>
      <c r="CW17" s="684"/>
      <c r="CX17" s="684"/>
      <c r="CY17" s="685"/>
      <c r="CZ17" s="686">
        <v>11.9</v>
      </c>
      <c r="DA17" s="686"/>
      <c r="DB17" s="686"/>
      <c r="DC17" s="686"/>
      <c r="DD17" s="692" t="s">
        <v>138</v>
      </c>
      <c r="DE17" s="684"/>
      <c r="DF17" s="684"/>
      <c r="DG17" s="684"/>
      <c r="DH17" s="684"/>
      <c r="DI17" s="684"/>
      <c r="DJ17" s="684"/>
      <c r="DK17" s="684"/>
      <c r="DL17" s="684"/>
      <c r="DM17" s="684"/>
      <c r="DN17" s="684"/>
      <c r="DO17" s="684"/>
      <c r="DP17" s="685"/>
      <c r="DQ17" s="692">
        <v>1651405</v>
      </c>
      <c r="DR17" s="684"/>
      <c r="DS17" s="684"/>
      <c r="DT17" s="684"/>
      <c r="DU17" s="684"/>
      <c r="DV17" s="684"/>
      <c r="DW17" s="684"/>
      <c r="DX17" s="684"/>
      <c r="DY17" s="684"/>
      <c r="DZ17" s="684"/>
      <c r="EA17" s="684"/>
      <c r="EB17" s="684"/>
      <c r="EC17" s="693"/>
    </row>
    <row r="18" spans="2:133" ht="11.25" customHeight="1" x14ac:dyDescent="0.15">
      <c r="B18" s="680" t="s">
        <v>268</v>
      </c>
      <c r="C18" s="681"/>
      <c r="D18" s="681"/>
      <c r="E18" s="681"/>
      <c r="F18" s="681"/>
      <c r="G18" s="681"/>
      <c r="H18" s="681"/>
      <c r="I18" s="681"/>
      <c r="J18" s="681"/>
      <c r="K18" s="681"/>
      <c r="L18" s="681"/>
      <c r="M18" s="681"/>
      <c r="N18" s="681"/>
      <c r="O18" s="681"/>
      <c r="P18" s="681"/>
      <c r="Q18" s="682"/>
      <c r="R18" s="683">
        <v>7130</v>
      </c>
      <c r="S18" s="684"/>
      <c r="T18" s="684"/>
      <c r="U18" s="684"/>
      <c r="V18" s="684"/>
      <c r="W18" s="684"/>
      <c r="X18" s="684"/>
      <c r="Y18" s="685"/>
      <c r="Z18" s="686">
        <v>0</v>
      </c>
      <c r="AA18" s="686"/>
      <c r="AB18" s="686"/>
      <c r="AC18" s="686"/>
      <c r="AD18" s="687">
        <v>7130</v>
      </c>
      <c r="AE18" s="687"/>
      <c r="AF18" s="687"/>
      <c r="AG18" s="687"/>
      <c r="AH18" s="687"/>
      <c r="AI18" s="687"/>
      <c r="AJ18" s="687"/>
      <c r="AK18" s="687"/>
      <c r="AL18" s="688">
        <v>0.1</v>
      </c>
      <c r="AM18" s="689"/>
      <c r="AN18" s="689"/>
      <c r="AO18" s="690"/>
      <c r="AP18" s="680" t="s">
        <v>269</v>
      </c>
      <c r="AQ18" s="681"/>
      <c r="AR18" s="681"/>
      <c r="AS18" s="681"/>
      <c r="AT18" s="681"/>
      <c r="AU18" s="681"/>
      <c r="AV18" s="681"/>
      <c r="AW18" s="681"/>
      <c r="AX18" s="681"/>
      <c r="AY18" s="681"/>
      <c r="AZ18" s="681"/>
      <c r="BA18" s="681"/>
      <c r="BB18" s="681"/>
      <c r="BC18" s="681"/>
      <c r="BD18" s="681"/>
      <c r="BE18" s="681"/>
      <c r="BF18" s="682"/>
      <c r="BG18" s="683" t="s">
        <v>138</v>
      </c>
      <c r="BH18" s="684"/>
      <c r="BI18" s="684"/>
      <c r="BJ18" s="684"/>
      <c r="BK18" s="684"/>
      <c r="BL18" s="684"/>
      <c r="BM18" s="684"/>
      <c r="BN18" s="685"/>
      <c r="BO18" s="686" t="s">
        <v>234</v>
      </c>
      <c r="BP18" s="686"/>
      <c r="BQ18" s="686"/>
      <c r="BR18" s="686"/>
      <c r="BS18" s="692" t="s">
        <v>234</v>
      </c>
      <c r="BT18" s="684"/>
      <c r="BU18" s="684"/>
      <c r="BV18" s="684"/>
      <c r="BW18" s="684"/>
      <c r="BX18" s="684"/>
      <c r="BY18" s="684"/>
      <c r="BZ18" s="684"/>
      <c r="CA18" s="684"/>
      <c r="CB18" s="693"/>
      <c r="CD18" s="698" t="s">
        <v>270</v>
      </c>
      <c r="CE18" s="699"/>
      <c r="CF18" s="699"/>
      <c r="CG18" s="699"/>
      <c r="CH18" s="699"/>
      <c r="CI18" s="699"/>
      <c r="CJ18" s="699"/>
      <c r="CK18" s="699"/>
      <c r="CL18" s="699"/>
      <c r="CM18" s="699"/>
      <c r="CN18" s="699"/>
      <c r="CO18" s="699"/>
      <c r="CP18" s="699"/>
      <c r="CQ18" s="700"/>
      <c r="CR18" s="683" t="s">
        <v>138</v>
      </c>
      <c r="CS18" s="684"/>
      <c r="CT18" s="684"/>
      <c r="CU18" s="684"/>
      <c r="CV18" s="684"/>
      <c r="CW18" s="684"/>
      <c r="CX18" s="684"/>
      <c r="CY18" s="685"/>
      <c r="CZ18" s="686" t="s">
        <v>234</v>
      </c>
      <c r="DA18" s="686"/>
      <c r="DB18" s="686"/>
      <c r="DC18" s="686"/>
      <c r="DD18" s="692" t="s">
        <v>234</v>
      </c>
      <c r="DE18" s="684"/>
      <c r="DF18" s="684"/>
      <c r="DG18" s="684"/>
      <c r="DH18" s="684"/>
      <c r="DI18" s="684"/>
      <c r="DJ18" s="684"/>
      <c r="DK18" s="684"/>
      <c r="DL18" s="684"/>
      <c r="DM18" s="684"/>
      <c r="DN18" s="684"/>
      <c r="DO18" s="684"/>
      <c r="DP18" s="685"/>
      <c r="DQ18" s="692" t="s">
        <v>234</v>
      </c>
      <c r="DR18" s="684"/>
      <c r="DS18" s="684"/>
      <c r="DT18" s="684"/>
      <c r="DU18" s="684"/>
      <c r="DV18" s="684"/>
      <c r="DW18" s="684"/>
      <c r="DX18" s="684"/>
      <c r="DY18" s="684"/>
      <c r="DZ18" s="684"/>
      <c r="EA18" s="684"/>
      <c r="EB18" s="684"/>
      <c r="EC18" s="693"/>
    </row>
    <row r="19" spans="2:133" ht="11.25" customHeight="1" x14ac:dyDescent="0.15">
      <c r="B19" s="680" t="s">
        <v>271</v>
      </c>
      <c r="C19" s="681"/>
      <c r="D19" s="681"/>
      <c r="E19" s="681"/>
      <c r="F19" s="681"/>
      <c r="G19" s="681"/>
      <c r="H19" s="681"/>
      <c r="I19" s="681"/>
      <c r="J19" s="681"/>
      <c r="K19" s="681"/>
      <c r="L19" s="681"/>
      <c r="M19" s="681"/>
      <c r="N19" s="681"/>
      <c r="O19" s="681"/>
      <c r="P19" s="681"/>
      <c r="Q19" s="682"/>
      <c r="R19" s="683">
        <v>2268</v>
      </c>
      <c r="S19" s="684"/>
      <c r="T19" s="684"/>
      <c r="U19" s="684"/>
      <c r="V19" s="684"/>
      <c r="W19" s="684"/>
      <c r="X19" s="684"/>
      <c r="Y19" s="685"/>
      <c r="Z19" s="686">
        <v>0</v>
      </c>
      <c r="AA19" s="686"/>
      <c r="AB19" s="686"/>
      <c r="AC19" s="686"/>
      <c r="AD19" s="687">
        <v>2268</v>
      </c>
      <c r="AE19" s="687"/>
      <c r="AF19" s="687"/>
      <c r="AG19" s="687"/>
      <c r="AH19" s="687"/>
      <c r="AI19" s="687"/>
      <c r="AJ19" s="687"/>
      <c r="AK19" s="687"/>
      <c r="AL19" s="688">
        <v>0</v>
      </c>
      <c r="AM19" s="689"/>
      <c r="AN19" s="689"/>
      <c r="AO19" s="690"/>
      <c r="AP19" s="680" t="s">
        <v>272</v>
      </c>
      <c r="AQ19" s="681"/>
      <c r="AR19" s="681"/>
      <c r="AS19" s="681"/>
      <c r="AT19" s="681"/>
      <c r="AU19" s="681"/>
      <c r="AV19" s="681"/>
      <c r="AW19" s="681"/>
      <c r="AX19" s="681"/>
      <c r="AY19" s="681"/>
      <c r="AZ19" s="681"/>
      <c r="BA19" s="681"/>
      <c r="BB19" s="681"/>
      <c r="BC19" s="681"/>
      <c r="BD19" s="681"/>
      <c r="BE19" s="681"/>
      <c r="BF19" s="682"/>
      <c r="BG19" s="683">
        <v>89952</v>
      </c>
      <c r="BH19" s="684"/>
      <c r="BI19" s="684"/>
      <c r="BJ19" s="684"/>
      <c r="BK19" s="684"/>
      <c r="BL19" s="684"/>
      <c r="BM19" s="684"/>
      <c r="BN19" s="685"/>
      <c r="BO19" s="686">
        <v>3.2</v>
      </c>
      <c r="BP19" s="686"/>
      <c r="BQ19" s="686"/>
      <c r="BR19" s="686"/>
      <c r="BS19" s="692" t="s">
        <v>138</v>
      </c>
      <c r="BT19" s="684"/>
      <c r="BU19" s="684"/>
      <c r="BV19" s="684"/>
      <c r="BW19" s="684"/>
      <c r="BX19" s="684"/>
      <c r="BY19" s="684"/>
      <c r="BZ19" s="684"/>
      <c r="CA19" s="684"/>
      <c r="CB19" s="693"/>
      <c r="CD19" s="698" t="s">
        <v>273</v>
      </c>
      <c r="CE19" s="699"/>
      <c r="CF19" s="699"/>
      <c r="CG19" s="699"/>
      <c r="CH19" s="699"/>
      <c r="CI19" s="699"/>
      <c r="CJ19" s="699"/>
      <c r="CK19" s="699"/>
      <c r="CL19" s="699"/>
      <c r="CM19" s="699"/>
      <c r="CN19" s="699"/>
      <c r="CO19" s="699"/>
      <c r="CP19" s="699"/>
      <c r="CQ19" s="700"/>
      <c r="CR19" s="683" t="s">
        <v>234</v>
      </c>
      <c r="CS19" s="684"/>
      <c r="CT19" s="684"/>
      <c r="CU19" s="684"/>
      <c r="CV19" s="684"/>
      <c r="CW19" s="684"/>
      <c r="CX19" s="684"/>
      <c r="CY19" s="685"/>
      <c r="CZ19" s="686" t="s">
        <v>234</v>
      </c>
      <c r="DA19" s="686"/>
      <c r="DB19" s="686"/>
      <c r="DC19" s="686"/>
      <c r="DD19" s="692" t="s">
        <v>234</v>
      </c>
      <c r="DE19" s="684"/>
      <c r="DF19" s="684"/>
      <c r="DG19" s="684"/>
      <c r="DH19" s="684"/>
      <c r="DI19" s="684"/>
      <c r="DJ19" s="684"/>
      <c r="DK19" s="684"/>
      <c r="DL19" s="684"/>
      <c r="DM19" s="684"/>
      <c r="DN19" s="684"/>
      <c r="DO19" s="684"/>
      <c r="DP19" s="685"/>
      <c r="DQ19" s="692" t="s">
        <v>234</v>
      </c>
      <c r="DR19" s="684"/>
      <c r="DS19" s="684"/>
      <c r="DT19" s="684"/>
      <c r="DU19" s="684"/>
      <c r="DV19" s="684"/>
      <c r="DW19" s="684"/>
      <c r="DX19" s="684"/>
      <c r="DY19" s="684"/>
      <c r="DZ19" s="684"/>
      <c r="EA19" s="684"/>
      <c r="EB19" s="684"/>
      <c r="EC19" s="693"/>
    </row>
    <row r="20" spans="2:133" ht="11.25" customHeight="1" x14ac:dyDescent="0.15">
      <c r="B20" s="680" t="s">
        <v>274</v>
      </c>
      <c r="C20" s="681"/>
      <c r="D20" s="681"/>
      <c r="E20" s="681"/>
      <c r="F20" s="681"/>
      <c r="G20" s="681"/>
      <c r="H20" s="681"/>
      <c r="I20" s="681"/>
      <c r="J20" s="681"/>
      <c r="K20" s="681"/>
      <c r="L20" s="681"/>
      <c r="M20" s="681"/>
      <c r="N20" s="681"/>
      <c r="O20" s="681"/>
      <c r="P20" s="681"/>
      <c r="Q20" s="682"/>
      <c r="R20" s="683">
        <v>645</v>
      </c>
      <c r="S20" s="684"/>
      <c r="T20" s="684"/>
      <c r="U20" s="684"/>
      <c r="V20" s="684"/>
      <c r="W20" s="684"/>
      <c r="X20" s="684"/>
      <c r="Y20" s="685"/>
      <c r="Z20" s="686">
        <v>0</v>
      </c>
      <c r="AA20" s="686"/>
      <c r="AB20" s="686"/>
      <c r="AC20" s="686"/>
      <c r="AD20" s="687">
        <v>645</v>
      </c>
      <c r="AE20" s="687"/>
      <c r="AF20" s="687"/>
      <c r="AG20" s="687"/>
      <c r="AH20" s="687"/>
      <c r="AI20" s="687"/>
      <c r="AJ20" s="687"/>
      <c r="AK20" s="687"/>
      <c r="AL20" s="688">
        <v>0</v>
      </c>
      <c r="AM20" s="689"/>
      <c r="AN20" s="689"/>
      <c r="AO20" s="690"/>
      <c r="AP20" s="680" t="s">
        <v>275</v>
      </c>
      <c r="AQ20" s="681"/>
      <c r="AR20" s="681"/>
      <c r="AS20" s="681"/>
      <c r="AT20" s="681"/>
      <c r="AU20" s="681"/>
      <c r="AV20" s="681"/>
      <c r="AW20" s="681"/>
      <c r="AX20" s="681"/>
      <c r="AY20" s="681"/>
      <c r="AZ20" s="681"/>
      <c r="BA20" s="681"/>
      <c r="BB20" s="681"/>
      <c r="BC20" s="681"/>
      <c r="BD20" s="681"/>
      <c r="BE20" s="681"/>
      <c r="BF20" s="682"/>
      <c r="BG20" s="683">
        <v>89952</v>
      </c>
      <c r="BH20" s="684"/>
      <c r="BI20" s="684"/>
      <c r="BJ20" s="684"/>
      <c r="BK20" s="684"/>
      <c r="BL20" s="684"/>
      <c r="BM20" s="684"/>
      <c r="BN20" s="685"/>
      <c r="BO20" s="686">
        <v>3.2</v>
      </c>
      <c r="BP20" s="686"/>
      <c r="BQ20" s="686"/>
      <c r="BR20" s="686"/>
      <c r="BS20" s="692" t="s">
        <v>234</v>
      </c>
      <c r="BT20" s="684"/>
      <c r="BU20" s="684"/>
      <c r="BV20" s="684"/>
      <c r="BW20" s="684"/>
      <c r="BX20" s="684"/>
      <c r="BY20" s="684"/>
      <c r="BZ20" s="684"/>
      <c r="CA20" s="684"/>
      <c r="CB20" s="693"/>
      <c r="CD20" s="698" t="s">
        <v>276</v>
      </c>
      <c r="CE20" s="699"/>
      <c r="CF20" s="699"/>
      <c r="CG20" s="699"/>
      <c r="CH20" s="699"/>
      <c r="CI20" s="699"/>
      <c r="CJ20" s="699"/>
      <c r="CK20" s="699"/>
      <c r="CL20" s="699"/>
      <c r="CM20" s="699"/>
      <c r="CN20" s="699"/>
      <c r="CO20" s="699"/>
      <c r="CP20" s="699"/>
      <c r="CQ20" s="700"/>
      <c r="CR20" s="683">
        <v>14799358</v>
      </c>
      <c r="CS20" s="684"/>
      <c r="CT20" s="684"/>
      <c r="CU20" s="684"/>
      <c r="CV20" s="684"/>
      <c r="CW20" s="684"/>
      <c r="CX20" s="684"/>
      <c r="CY20" s="685"/>
      <c r="CZ20" s="686">
        <v>100</v>
      </c>
      <c r="DA20" s="686"/>
      <c r="DB20" s="686"/>
      <c r="DC20" s="686"/>
      <c r="DD20" s="692">
        <v>2711242</v>
      </c>
      <c r="DE20" s="684"/>
      <c r="DF20" s="684"/>
      <c r="DG20" s="684"/>
      <c r="DH20" s="684"/>
      <c r="DI20" s="684"/>
      <c r="DJ20" s="684"/>
      <c r="DK20" s="684"/>
      <c r="DL20" s="684"/>
      <c r="DM20" s="684"/>
      <c r="DN20" s="684"/>
      <c r="DO20" s="684"/>
      <c r="DP20" s="685"/>
      <c r="DQ20" s="692">
        <v>9302337</v>
      </c>
      <c r="DR20" s="684"/>
      <c r="DS20" s="684"/>
      <c r="DT20" s="684"/>
      <c r="DU20" s="684"/>
      <c r="DV20" s="684"/>
      <c r="DW20" s="684"/>
      <c r="DX20" s="684"/>
      <c r="DY20" s="684"/>
      <c r="DZ20" s="684"/>
      <c r="EA20" s="684"/>
      <c r="EB20" s="684"/>
      <c r="EC20" s="693"/>
    </row>
    <row r="21" spans="2:133" ht="11.25" customHeight="1" x14ac:dyDescent="0.15">
      <c r="B21" s="680" t="s">
        <v>277</v>
      </c>
      <c r="C21" s="681"/>
      <c r="D21" s="681"/>
      <c r="E21" s="681"/>
      <c r="F21" s="681"/>
      <c r="G21" s="681"/>
      <c r="H21" s="681"/>
      <c r="I21" s="681"/>
      <c r="J21" s="681"/>
      <c r="K21" s="681"/>
      <c r="L21" s="681"/>
      <c r="M21" s="681"/>
      <c r="N21" s="681"/>
      <c r="O21" s="681"/>
      <c r="P21" s="681"/>
      <c r="Q21" s="682"/>
      <c r="R21" s="683">
        <v>25137</v>
      </c>
      <c r="S21" s="684"/>
      <c r="T21" s="684"/>
      <c r="U21" s="684"/>
      <c r="V21" s="684"/>
      <c r="W21" s="684"/>
      <c r="X21" s="684"/>
      <c r="Y21" s="685"/>
      <c r="Z21" s="686">
        <v>0.2</v>
      </c>
      <c r="AA21" s="686"/>
      <c r="AB21" s="686"/>
      <c r="AC21" s="686"/>
      <c r="AD21" s="687">
        <v>25137</v>
      </c>
      <c r="AE21" s="687"/>
      <c r="AF21" s="687"/>
      <c r="AG21" s="687"/>
      <c r="AH21" s="687"/>
      <c r="AI21" s="687"/>
      <c r="AJ21" s="687"/>
      <c r="AK21" s="687"/>
      <c r="AL21" s="688">
        <v>0.3</v>
      </c>
      <c r="AM21" s="689"/>
      <c r="AN21" s="689"/>
      <c r="AO21" s="690"/>
      <c r="AP21" s="702" t="s">
        <v>278</v>
      </c>
      <c r="AQ21" s="703"/>
      <c r="AR21" s="703"/>
      <c r="AS21" s="703"/>
      <c r="AT21" s="703"/>
      <c r="AU21" s="703"/>
      <c r="AV21" s="703"/>
      <c r="AW21" s="703"/>
      <c r="AX21" s="703"/>
      <c r="AY21" s="703"/>
      <c r="AZ21" s="703"/>
      <c r="BA21" s="703"/>
      <c r="BB21" s="703"/>
      <c r="BC21" s="703"/>
      <c r="BD21" s="703"/>
      <c r="BE21" s="703"/>
      <c r="BF21" s="704"/>
      <c r="BG21" s="683" t="s">
        <v>234</v>
      </c>
      <c r="BH21" s="684"/>
      <c r="BI21" s="684"/>
      <c r="BJ21" s="684"/>
      <c r="BK21" s="684"/>
      <c r="BL21" s="684"/>
      <c r="BM21" s="684"/>
      <c r="BN21" s="685"/>
      <c r="BO21" s="686" t="s">
        <v>234</v>
      </c>
      <c r="BP21" s="686"/>
      <c r="BQ21" s="686"/>
      <c r="BR21" s="686"/>
      <c r="BS21" s="692" t="s">
        <v>234</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279</v>
      </c>
      <c r="C22" s="681"/>
      <c r="D22" s="681"/>
      <c r="E22" s="681"/>
      <c r="F22" s="681"/>
      <c r="G22" s="681"/>
      <c r="H22" s="681"/>
      <c r="I22" s="681"/>
      <c r="J22" s="681"/>
      <c r="K22" s="681"/>
      <c r="L22" s="681"/>
      <c r="M22" s="681"/>
      <c r="N22" s="681"/>
      <c r="O22" s="681"/>
      <c r="P22" s="681"/>
      <c r="Q22" s="682"/>
      <c r="R22" s="683">
        <v>5180274</v>
      </c>
      <c r="S22" s="684"/>
      <c r="T22" s="684"/>
      <c r="U22" s="684"/>
      <c r="V22" s="684"/>
      <c r="W22" s="684"/>
      <c r="X22" s="684"/>
      <c r="Y22" s="685"/>
      <c r="Z22" s="686">
        <v>34.5</v>
      </c>
      <c r="AA22" s="686"/>
      <c r="AB22" s="686"/>
      <c r="AC22" s="686"/>
      <c r="AD22" s="687">
        <v>3830388</v>
      </c>
      <c r="AE22" s="687"/>
      <c r="AF22" s="687"/>
      <c r="AG22" s="687"/>
      <c r="AH22" s="687"/>
      <c r="AI22" s="687"/>
      <c r="AJ22" s="687"/>
      <c r="AK22" s="687"/>
      <c r="AL22" s="688">
        <v>52.4</v>
      </c>
      <c r="AM22" s="689"/>
      <c r="AN22" s="689"/>
      <c r="AO22" s="690"/>
      <c r="AP22" s="702" t="s">
        <v>280</v>
      </c>
      <c r="AQ22" s="703"/>
      <c r="AR22" s="703"/>
      <c r="AS22" s="703"/>
      <c r="AT22" s="703"/>
      <c r="AU22" s="703"/>
      <c r="AV22" s="703"/>
      <c r="AW22" s="703"/>
      <c r="AX22" s="703"/>
      <c r="AY22" s="703"/>
      <c r="AZ22" s="703"/>
      <c r="BA22" s="703"/>
      <c r="BB22" s="703"/>
      <c r="BC22" s="703"/>
      <c r="BD22" s="703"/>
      <c r="BE22" s="703"/>
      <c r="BF22" s="704"/>
      <c r="BG22" s="683" t="s">
        <v>234</v>
      </c>
      <c r="BH22" s="684"/>
      <c r="BI22" s="684"/>
      <c r="BJ22" s="684"/>
      <c r="BK22" s="684"/>
      <c r="BL22" s="684"/>
      <c r="BM22" s="684"/>
      <c r="BN22" s="685"/>
      <c r="BO22" s="686" t="s">
        <v>234</v>
      </c>
      <c r="BP22" s="686"/>
      <c r="BQ22" s="686"/>
      <c r="BR22" s="686"/>
      <c r="BS22" s="692" t="s">
        <v>234</v>
      </c>
      <c r="BT22" s="684"/>
      <c r="BU22" s="684"/>
      <c r="BV22" s="684"/>
      <c r="BW22" s="684"/>
      <c r="BX22" s="684"/>
      <c r="BY22" s="684"/>
      <c r="BZ22" s="684"/>
      <c r="CA22" s="684"/>
      <c r="CB22" s="693"/>
      <c r="CD22" s="665" t="s">
        <v>281</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282</v>
      </c>
      <c r="C23" s="681"/>
      <c r="D23" s="681"/>
      <c r="E23" s="681"/>
      <c r="F23" s="681"/>
      <c r="G23" s="681"/>
      <c r="H23" s="681"/>
      <c r="I23" s="681"/>
      <c r="J23" s="681"/>
      <c r="K23" s="681"/>
      <c r="L23" s="681"/>
      <c r="M23" s="681"/>
      <c r="N23" s="681"/>
      <c r="O23" s="681"/>
      <c r="P23" s="681"/>
      <c r="Q23" s="682"/>
      <c r="R23" s="683">
        <v>3830388</v>
      </c>
      <c r="S23" s="684"/>
      <c r="T23" s="684"/>
      <c r="U23" s="684"/>
      <c r="V23" s="684"/>
      <c r="W23" s="684"/>
      <c r="X23" s="684"/>
      <c r="Y23" s="685"/>
      <c r="Z23" s="686">
        <v>25.5</v>
      </c>
      <c r="AA23" s="686"/>
      <c r="AB23" s="686"/>
      <c r="AC23" s="686"/>
      <c r="AD23" s="687">
        <v>3830388</v>
      </c>
      <c r="AE23" s="687"/>
      <c r="AF23" s="687"/>
      <c r="AG23" s="687"/>
      <c r="AH23" s="687"/>
      <c r="AI23" s="687"/>
      <c r="AJ23" s="687"/>
      <c r="AK23" s="687"/>
      <c r="AL23" s="688">
        <v>52.4</v>
      </c>
      <c r="AM23" s="689"/>
      <c r="AN23" s="689"/>
      <c r="AO23" s="690"/>
      <c r="AP23" s="702" t="s">
        <v>283</v>
      </c>
      <c r="AQ23" s="703"/>
      <c r="AR23" s="703"/>
      <c r="AS23" s="703"/>
      <c r="AT23" s="703"/>
      <c r="AU23" s="703"/>
      <c r="AV23" s="703"/>
      <c r="AW23" s="703"/>
      <c r="AX23" s="703"/>
      <c r="AY23" s="703"/>
      <c r="AZ23" s="703"/>
      <c r="BA23" s="703"/>
      <c r="BB23" s="703"/>
      <c r="BC23" s="703"/>
      <c r="BD23" s="703"/>
      <c r="BE23" s="703"/>
      <c r="BF23" s="704"/>
      <c r="BG23" s="683">
        <v>89952</v>
      </c>
      <c r="BH23" s="684"/>
      <c r="BI23" s="684"/>
      <c r="BJ23" s="684"/>
      <c r="BK23" s="684"/>
      <c r="BL23" s="684"/>
      <c r="BM23" s="684"/>
      <c r="BN23" s="685"/>
      <c r="BO23" s="686">
        <v>3.2</v>
      </c>
      <c r="BP23" s="686"/>
      <c r="BQ23" s="686"/>
      <c r="BR23" s="686"/>
      <c r="BS23" s="692" t="s">
        <v>138</v>
      </c>
      <c r="BT23" s="684"/>
      <c r="BU23" s="684"/>
      <c r="BV23" s="684"/>
      <c r="BW23" s="684"/>
      <c r="BX23" s="684"/>
      <c r="BY23" s="684"/>
      <c r="BZ23" s="684"/>
      <c r="CA23" s="684"/>
      <c r="CB23" s="693"/>
      <c r="CD23" s="665" t="s">
        <v>222</v>
      </c>
      <c r="CE23" s="666"/>
      <c r="CF23" s="666"/>
      <c r="CG23" s="666"/>
      <c r="CH23" s="666"/>
      <c r="CI23" s="666"/>
      <c r="CJ23" s="666"/>
      <c r="CK23" s="666"/>
      <c r="CL23" s="666"/>
      <c r="CM23" s="666"/>
      <c r="CN23" s="666"/>
      <c r="CO23" s="666"/>
      <c r="CP23" s="666"/>
      <c r="CQ23" s="667"/>
      <c r="CR23" s="665" t="s">
        <v>284</v>
      </c>
      <c r="CS23" s="666"/>
      <c r="CT23" s="666"/>
      <c r="CU23" s="666"/>
      <c r="CV23" s="666"/>
      <c r="CW23" s="666"/>
      <c r="CX23" s="666"/>
      <c r="CY23" s="667"/>
      <c r="CZ23" s="665" t="s">
        <v>285</v>
      </c>
      <c r="DA23" s="666"/>
      <c r="DB23" s="666"/>
      <c r="DC23" s="667"/>
      <c r="DD23" s="665" t="s">
        <v>286</v>
      </c>
      <c r="DE23" s="666"/>
      <c r="DF23" s="666"/>
      <c r="DG23" s="666"/>
      <c r="DH23" s="666"/>
      <c r="DI23" s="666"/>
      <c r="DJ23" s="666"/>
      <c r="DK23" s="667"/>
      <c r="DL23" s="714" t="s">
        <v>287</v>
      </c>
      <c r="DM23" s="715"/>
      <c r="DN23" s="715"/>
      <c r="DO23" s="715"/>
      <c r="DP23" s="715"/>
      <c r="DQ23" s="715"/>
      <c r="DR23" s="715"/>
      <c r="DS23" s="715"/>
      <c r="DT23" s="715"/>
      <c r="DU23" s="715"/>
      <c r="DV23" s="716"/>
      <c r="DW23" s="665" t="s">
        <v>288</v>
      </c>
      <c r="DX23" s="666"/>
      <c r="DY23" s="666"/>
      <c r="DZ23" s="666"/>
      <c r="EA23" s="666"/>
      <c r="EB23" s="666"/>
      <c r="EC23" s="667"/>
    </row>
    <row r="24" spans="2:133" ht="11.25" customHeight="1" x14ac:dyDescent="0.15">
      <c r="B24" s="680" t="s">
        <v>289</v>
      </c>
      <c r="C24" s="681"/>
      <c r="D24" s="681"/>
      <c r="E24" s="681"/>
      <c r="F24" s="681"/>
      <c r="G24" s="681"/>
      <c r="H24" s="681"/>
      <c r="I24" s="681"/>
      <c r="J24" s="681"/>
      <c r="K24" s="681"/>
      <c r="L24" s="681"/>
      <c r="M24" s="681"/>
      <c r="N24" s="681"/>
      <c r="O24" s="681"/>
      <c r="P24" s="681"/>
      <c r="Q24" s="682"/>
      <c r="R24" s="683">
        <v>1349886</v>
      </c>
      <c r="S24" s="684"/>
      <c r="T24" s="684"/>
      <c r="U24" s="684"/>
      <c r="V24" s="684"/>
      <c r="W24" s="684"/>
      <c r="X24" s="684"/>
      <c r="Y24" s="685"/>
      <c r="Z24" s="686">
        <v>9</v>
      </c>
      <c r="AA24" s="686"/>
      <c r="AB24" s="686"/>
      <c r="AC24" s="686"/>
      <c r="AD24" s="687" t="s">
        <v>234</v>
      </c>
      <c r="AE24" s="687"/>
      <c r="AF24" s="687"/>
      <c r="AG24" s="687"/>
      <c r="AH24" s="687"/>
      <c r="AI24" s="687"/>
      <c r="AJ24" s="687"/>
      <c r="AK24" s="687"/>
      <c r="AL24" s="688" t="s">
        <v>234</v>
      </c>
      <c r="AM24" s="689"/>
      <c r="AN24" s="689"/>
      <c r="AO24" s="690"/>
      <c r="AP24" s="702" t="s">
        <v>290</v>
      </c>
      <c r="AQ24" s="703"/>
      <c r="AR24" s="703"/>
      <c r="AS24" s="703"/>
      <c r="AT24" s="703"/>
      <c r="AU24" s="703"/>
      <c r="AV24" s="703"/>
      <c r="AW24" s="703"/>
      <c r="AX24" s="703"/>
      <c r="AY24" s="703"/>
      <c r="AZ24" s="703"/>
      <c r="BA24" s="703"/>
      <c r="BB24" s="703"/>
      <c r="BC24" s="703"/>
      <c r="BD24" s="703"/>
      <c r="BE24" s="703"/>
      <c r="BF24" s="704"/>
      <c r="BG24" s="683" t="s">
        <v>234</v>
      </c>
      <c r="BH24" s="684"/>
      <c r="BI24" s="684"/>
      <c r="BJ24" s="684"/>
      <c r="BK24" s="684"/>
      <c r="BL24" s="684"/>
      <c r="BM24" s="684"/>
      <c r="BN24" s="685"/>
      <c r="BO24" s="686" t="s">
        <v>138</v>
      </c>
      <c r="BP24" s="686"/>
      <c r="BQ24" s="686"/>
      <c r="BR24" s="686"/>
      <c r="BS24" s="692" t="s">
        <v>138</v>
      </c>
      <c r="BT24" s="684"/>
      <c r="BU24" s="684"/>
      <c r="BV24" s="684"/>
      <c r="BW24" s="684"/>
      <c r="BX24" s="684"/>
      <c r="BY24" s="684"/>
      <c r="BZ24" s="684"/>
      <c r="CA24" s="684"/>
      <c r="CB24" s="693"/>
      <c r="CD24" s="694" t="s">
        <v>291</v>
      </c>
      <c r="CE24" s="695"/>
      <c r="CF24" s="695"/>
      <c r="CG24" s="695"/>
      <c r="CH24" s="695"/>
      <c r="CI24" s="695"/>
      <c r="CJ24" s="695"/>
      <c r="CK24" s="695"/>
      <c r="CL24" s="695"/>
      <c r="CM24" s="695"/>
      <c r="CN24" s="695"/>
      <c r="CO24" s="695"/>
      <c r="CP24" s="695"/>
      <c r="CQ24" s="696"/>
      <c r="CR24" s="672">
        <v>6595221</v>
      </c>
      <c r="CS24" s="673"/>
      <c r="CT24" s="673"/>
      <c r="CU24" s="673"/>
      <c r="CV24" s="673"/>
      <c r="CW24" s="673"/>
      <c r="CX24" s="673"/>
      <c r="CY24" s="674"/>
      <c r="CZ24" s="677">
        <v>44.6</v>
      </c>
      <c r="DA24" s="678"/>
      <c r="DB24" s="678"/>
      <c r="DC24" s="697"/>
      <c r="DD24" s="722">
        <v>4528874</v>
      </c>
      <c r="DE24" s="673"/>
      <c r="DF24" s="673"/>
      <c r="DG24" s="673"/>
      <c r="DH24" s="673"/>
      <c r="DI24" s="673"/>
      <c r="DJ24" s="673"/>
      <c r="DK24" s="674"/>
      <c r="DL24" s="722">
        <v>4449667</v>
      </c>
      <c r="DM24" s="673"/>
      <c r="DN24" s="673"/>
      <c r="DO24" s="673"/>
      <c r="DP24" s="673"/>
      <c r="DQ24" s="673"/>
      <c r="DR24" s="673"/>
      <c r="DS24" s="673"/>
      <c r="DT24" s="673"/>
      <c r="DU24" s="673"/>
      <c r="DV24" s="674"/>
      <c r="DW24" s="677">
        <v>58.5</v>
      </c>
      <c r="DX24" s="678"/>
      <c r="DY24" s="678"/>
      <c r="DZ24" s="678"/>
      <c r="EA24" s="678"/>
      <c r="EB24" s="678"/>
      <c r="EC24" s="679"/>
    </row>
    <row r="25" spans="2:133" ht="11.25" customHeight="1" x14ac:dyDescent="0.15">
      <c r="B25" s="680" t="s">
        <v>292</v>
      </c>
      <c r="C25" s="681"/>
      <c r="D25" s="681"/>
      <c r="E25" s="681"/>
      <c r="F25" s="681"/>
      <c r="G25" s="681"/>
      <c r="H25" s="681"/>
      <c r="I25" s="681"/>
      <c r="J25" s="681"/>
      <c r="K25" s="681"/>
      <c r="L25" s="681"/>
      <c r="M25" s="681"/>
      <c r="N25" s="681"/>
      <c r="O25" s="681"/>
      <c r="P25" s="681"/>
      <c r="Q25" s="682"/>
      <c r="R25" s="683" t="s">
        <v>234</v>
      </c>
      <c r="S25" s="684"/>
      <c r="T25" s="684"/>
      <c r="U25" s="684"/>
      <c r="V25" s="684"/>
      <c r="W25" s="684"/>
      <c r="X25" s="684"/>
      <c r="Y25" s="685"/>
      <c r="Z25" s="686" t="s">
        <v>234</v>
      </c>
      <c r="AA25" s="686"/>
      <c r="AB25" s="686"/>
      <c r="AC25" s="686"/>
      <c r="AD25" s="687" t="s">
        <v>234</v>
      </c>
      <c r="AE25" s="687"/>
      <c r="AF25" s="687"/>
      <c r="AG25" s="687"/>
      <c r="AH25" s="687"/>
      <c r="AI25" s="687"/>
      <c r="AJ25" s="687"/>
      <c r="AK25" s="687"/>
      <c r="AL25" s="688" t="s">
        <v>138</v>
      </c>
      <c r="AM25" s="689"/>
      <c r="AN25" s="689"/>
      <c r="AO25" s="690"/>
      <c r="AP25" s="702" t="s">
        <v>293</v>
      </c>
      <c r="AQ25" s="703"/>
      <c r="AR25" s="703"/>
      <c r="AS25" s="703"/>
      <c r="AT25" s="703"/>
      <c r="AU25" s="703"/>
      <c r="AV25" s="703"/>
      <c r="AW25" s="703"/>
      <c r="AX25" s="703"/>
      <c r="AY25" s="703"/>
      <c r="AZ25" s="703"/>
      <c r="BA25" s="703"/>
      <c r="BB25" s="703"/>
      <c r="BC25" s="703"/>
      <c r="BD25" s="703"/>
      <c r="BE25" s="703"/>
      <c r="BF25" s="704"/>
      <c r="BG25" s="683" t="s">
        <v>234</v>
      </c>
      <c r="BH25" s="684"/>
      <c r="BI25" s="684"/>
      <c r="BJ25" s="684"/>
      <c r="BK25" s="684"/>
      <c r="BL25" s="684"/>
      <c r="BM25" s="684"/>
      <c r="BN25" s="685"/>
      <c r="BO25" s="686" t="s">
        <v>234</v>
      </c>
      <c r="BP25" s="686"/>
      <c r="BQ25" s="686"/>
      <c r="BR25" s="686"/>
      <c r="BS25" s="692" t="s">
        <v>234</v>
      </c>
      <c r="BT25" s="684"/>
      <c r="BU25" s="684"/>
      <c r="BV25" s="684"/>
      <c r="BW25" s="684"/>
      <c r="BX25" s="684"/>
      <c r="BY25" s="684"/>
      <c r="BZ25" s="684"/>
      <c r="CA25" s="684"/>
      <c r="CB25" s="693"/>
      <c r="CD25" s="698" t="s">
        <v>294</v>
      </c>
      <c r="CE25" s="699"/>
      <c r="CF25" s="699"/>
      <c r="CG25" s="699"/>
      <c r="CH25" s="699"/>
      <c r="CI25" s="699"/>
      <c r="CJ25" s="699"/>
      <c r="CK25" s="699"/>
      <c r="CL25" s="699"/>
      <c r="CM25" s="699"/>
      <c r="CN25" s="699"/>
      <c r="CO25" s="699"/>
      <c r="CP25" s="699"/>
      <c r="CQ25" s="700"/>
      <c r="CR25" s="683">
        <v>2298292</v>
      </c>
      <c r="CS25" s="719"/>
      <c r="CT25" s="719"/>
      <c r="CU25" s="719"/>
      <c r="CV25" s="719"/>
      <c r="CW25" s="719"/>
      <c r="CX25" s="719"/>
      <c r="CY25" s="720"/>
      <c r="CZ25" s="688">
        <v>15.5</v>
      </c>
      <c r="DA25" s="717"/>
      <c r="DB25" s="717"/>
      <c r="DC25" s="721"/>
      <c r="DD25" s="692">
        <v>2130388</v>
      </c>
      <c r="DE25" s="719"/>
      <c r="DF25" s="719"/>
      <c r="DG25" s="719"/>
      <c r="DH25" s="719"/>
      <c r="DI25" s="719"/>
      <c r="DJ25" s="719"/>
      <c r="DK25" s="720"/>
      <c r="DL25" s="692">
        <v>2051181</v>
      </c>
      <c r="DM25" s="719"/>
      <c r="DN25" s="719"/>
      <c r="DO25" s="719"/>
      <c r="DP25" s="719"/>
      <c r="DQ25" s="719"/>
      <c r="DR25" s="719"/>
      <c r="DS25" s="719"/>
      <c r="DT25" s="719"/>
      <c r="DU25" s="719"/>
      <c r="DV25" s="720"/>
      <c r="DW25" s="688">
        <v>27</v>
      </c>
      <c r="DX25" s="717"/>
      <c r="DY25" s="717"/>
      <c r="DZ25" s="717"/>
      <c r="EA25" s="717"/>
      <c r="EB25" s="717"/>
      <c r="EC25" s="718"/>
    </row>
    <row r="26" spans="2:133" ht="11.25" customHeight="1" x14ac:dyDescent="0.15">
      <c r="B26" s="680" t="s">
        <v>295</v>
      </c>
      <c r="C26" s="681"/>
      <c r="D26" s="681"/>
      <c r="E26" s="681"/>
      <c r="F26" s="681"/>
      <c r="G26" s="681"/>
      <c r="H26" s="681"/>
      <c r="I26" s="681"/>
      <c r="J26" s="681"/>
      <c r="K26" s="681"/>
      <c r="L26" s="681"/>
      <c r="M26" s="681"/>
      <c r="N26" s="681"/>
      <c r="O26" s="681"/>
      <c r="P26" s="681"/>
      <c r="Q26" s="682"/>
      <c r="R26" s="683">
        <v>8662535</v>
      </c>
      <c r="S26" s="684"/>
      <c r="T26" s="684"/>
      <c r="U26" s="684"/>
      <c r="V26" s="684"/>
      <c r="W26" s="684"/>
      <c r="X26" s="684"/>
      <c r="Y26" s="685"/>
      <c r="Z26" s="686">
        <v>57.7</v>
      </c>
      <c r="AA26" s="686"/>
      <c r="AB26" s="686"/>
      <c r="AC26" s="686"/>
      <c r="AD26" s="687">
        <v>7222697</v>
      </c>
      <c r="AE26" s="687"/>
      <c r="AF26" s="687"/>
      <c r="AG26" s="687"/>
      <c r="AH26" s="687"/>
      <c r="AI26" s="687"/>
      <c r="AJ26" s="687"/>
      <c r="AK26" s="687"/>
      <c r="AL26" s="688">
        <v>98.8</v>
      </c>
      <c r="AM26" s="689"/>
      <c r="AN26" s="689"/>
      <c r="AO26" s="690"/>
      <c r="AP26" s="702" t="s">
        <v>296</v>
      </c>
      <c r="AQ26" s="723"/>
      <c r="AR26" s="723"/>
      <c r="AS26" s="723"/>
      <c r="AT26" s="723"/>
      <c r="AU26" s="723"/>
      <c r="AV26" s="723"/>
      <c r="AW26" s="723"/>
      <c r="AX26" s="723"/>
      <c r="AY26" s="723"/>
      <c r="AZ26" s="723"/>
      <c r="BA26" s="723"/>
      <c r="BB26" s="723"/>
      <c r="BC26" s="723"/>
      <c r="BD26" s="723"/>
      <c r="BE26" s="723"/>
      <c r="BF26" s="704"/>
      <c r="BG26" s="683" t="s">
        <v>234</v>
      </c>
      <c r="BH26" s="684"/>
      <c r="BI26" s="684"/>
      <c r="BJ26" s="684"/>
      <c r="BK26" s="684"/>
      <c r="BL26" s="684"/>
      <c r="BM26" s="684"/>
      <c r="BN26" s="685"/>
      <c r="BO26" s="686" t="s">
        <v>234</v>
      </c>
      <c r="BP26" s="686"/>
      <c r="BQ26" s="686"/>
      <c r="BR26" s="686"/>
      <c r="BS26" s="692" t="s">
        <v>234</v>
      </c>
      <c r="BT26" s="684"/>
      <c r="BU26" s="684"/>
      <c r="BV26" s="684"/>
      <c r="BW26" s="684"/>
      <c r="BX26" s="684"/>
      <c r="BY26" s="684"/>
      <c r="BZ26" s="684"/>
      <c r="CA26" s="684"/>
      <c r="CB26" s="693"/>
      <c r="CD26" s="698" t="s">
        <v>297</v>
      </c>
      <c r="CE26" s="699"/>
      <c r="CF26" s="699"/>
      <c r="CG26" s="699"/>
      <c r="CH26" s="699"/>
      <c r="CI26" s="699"/>
      <c r="CJ26" s="699"/>
      <c r="CK26" s="699"/>
      <c r="CL26" s="699"/>
      <c r="CM26" s="699"/>
      <c r="CN26" s="699"/>
      <c r="CO26" s="699"/>
      <c r="CP26" s="699"/>
      <c r="CQ26" s="700"/>
      <c r="CR26" s="683">
        <v>1545458</v>
      </c>
      <c r="CS26" s="684"/>
      <c r="CT26" s="684"/>
      <c r="CU26" s="684"/>
      <c r="CV26" s="684"/>
      <c r="CW26" s="684"/>
      <c r="CX26" s="684"/>
      <c r="CY26" s="685"/>
      <c r="CZ26" s="688">
        <v>10.4</v>
      </c>
      <c r="DA26" s="717"/>
      <c r="DB26" s="717"/>
      <c r="DC26" s="721"/>
      <c r="DD26" s="692">
        <v>1394748</v>
      </c>
      <c r="DE26" s="684"/>
      <c r="DF26" s="684"/>
      <c r="DG26" s="684"/>
      <c r="DH26" s="684"/>
      <c r="DI26" s="684"/>
      <c r="DJ26" s="684"/>
      <c r="DK26" s="685"/>
      <c r="DL26" s="692" t="s">
        <v>234</v>
      </c>
      <c r="DM26" s="684"/>
      <c r="DN26" s="684"/>
      <c r="DO26" s="684"/>
      <c r="DP26" s="684"/>
      <c r="DQ26" s="684"/>
      <c r="DR26" s="684"/>
      <c r="DS26" s="684"/>
      <c r="DT26" s="684"/>
      <c r="DU26" s="684"/>
      <c r="DV26" s="685"/>
      <c r="DW26" s="688" t="s">
        <v>138</v>
      </c>
      <c r="DX26" s="717"/>
      <c r="DY26" s="717"/>
      <c r="DZ26" s="717"/>
      <c r="EA26" s="717"/>
      <c r="EB26" s="717"/>
      <c r="EC26" s="718"/>
    </row>
    <row r="27" spans="2:133" ht="11.25" customHeight="1" x14ac:dyDescent="0.15">
      <c r="B27" s="680" t="s">
        <v>298</v>
      </c>
      <c r="C27" s="681"/>
      <c r="D27" s="681"/>
      <c r="E27" s="681"/>
      <c r="F27" s="681"/>
      <c r="G27" s="681"/>
      <c r="H27" s="681"/>
      <c r="I27" s="681"/>
      <c r="J27" s="681"/>
      <c r="K27" s="681"/>
      <c r="L27" s="681"/>
      <c r="M27" s="681"/>
      <c r="N27" s="681"/>
      <c r="O27" s="681"/>
      <c r="P27" s="681"/>
      <c r="Q27" s="682"/>
      <c r="R27" s="683">
        <v>2571</v>
      </c>
      <c r="S27" s="684"/>
      <c r="T27" s="684"/>
      <c r="U27" s="684"/>
      <c r="V27" s="684"/>
      <c r="W27" s="684"/>
      <c r="X27" s="684"/>
      <c r="Y27" s="685"/>
      <c r="Z27" s="686">
        <v>0</v>
      </c>
      <c r="AA27" s="686"/>
      <c r="AB27" s="686"/>
      <c r="AC27" s="686"/>
      <c r="AD27" s="687">
        <v>2571</v>
      </c>
      <c r="AE27" s="687"/>
      <c r="AF27" s="687"/>
      <c r="AG27" s="687"/>
      <c r="AH27" s="687"/>
      <c r="AI27" s="687"/>
      <c r="AJ27" s="687"/>
      <c r="AK27" s="687"/>
      <c r="AL27" s="688">
        <v>0</v>
      </c>
      <c r="AM27" s="689"/>
      <c r="AN27" s="689"/>
      <c r="AO27" s="690"/>
      <c r="AP27" s="680" t="s">
        <v>299</v>
      </c>
      <c r="AQ27" s="681"/>
      <c r="AR27" s="681"/>
      <c r="AS27" s="681"/>
      <c r="AT27" s="681"/>
      <c r="AU27" s="681"/>
      <c r="AV27" s="681"/>
      <c r="AW27" s="681"/>
      <c r="AX27" s="681"/>
      <c r="AY27" s="681"/>
      <c r="AZ27" s="681"/>
      <c r="BA27" s="681"/>
      <c r="BB27" s="681"/>
      <c r="BC27" s="681"/>
      <c r="BD27" s="681"/>
      <c r="BE27" s="681"/>
      <c r="BF27" s="682"/>
      <c r="BG27" s="683">
        <v>2848139</v>
      </c>
      <c r="BH27" s="684"/>
      <c r="BI27" s="684"/>
      <c r="BJ27" s="684"/>
      <c r="BK27" s="684"/>
      <c r="BL27" s="684"/>
      <c r="BM27" s="684"/>
      <c r="BN27" s="685"/>
      <c r="BO27" s="686">
        <v>100</v>
      </c>
      <c r="BP27" s="686"/>
      <c r="BQ27" s="686"/>
      <c r="BR27" s="686"/>
      <c r="BS27" s="692">
        <v>25744</v>
      </c>
      <c r="BT27" s="684"/>
      <c r="BU27" s="684"/>
      <c r="BV27" s="684"/>
      <c r="BW27" s="684"/>
      <c r="BX27" s="684"/>
      <c r="BY27" s="684"/>
      <c r="BZ27" s="684"/>
      <c r="CA27" s="684"/>
      <c r="CB27" s="693"/>
      <c r="CD27" s="698" t="s">
        <v>300</v>
      </c>
      <c r="CE27" s="699"/>
      <c r="CF27" s="699"/>
      <c r="CG27" s="699"/>
      <c r="CH27" s="699"/>
      <c r="CI27" s="699"/>
      <c r="CJ27" s="699"/>
      <c r="CK27" s="699"/>
      <c r="CL27" s="699"/>
      <c r="CM27" s="699"/>
      <c r="CN27" s="699"/>
      <c r="CO27" s="699"/>
      <c r="CP27" s="699"/>
      <c r="CQ27" s="700"/>
      <c r="CR27" s="683">
        <v>2532233</v>
      </c>
      <c r="CS27" s="719"/>
      <c r="CT27" s="719"/>
      <c r="CU27" s="719"/>
      <c r="CV27" s="719"/>
      <c r="CW27" s="719"/>
      <c r="CX27" s="719"/>
      <c r="CY27" s="720"/>
      <c r="CZ27" s="688">
        <v>17.100000000000001</v>
      </c>
      <c r="DA27" s="717"/>
      <c r="DB27" s="717"/>
      <c r="DC27" s="721"/>
      <c r="DD27" s="692">
        <v>747081</v>
      </c>
      <c r="DE27" s="719"/>
      <c r="DF27" s="719"/>
      <c r="DG27" s="719"/>
      <c r="DH27" s="719"/>
      <c r="DI27" s="719"/>
      <c r="DJ27" s="719"/>
      <c r="DK27" s="720"/>
      <c r="DL27" s="692">
        <v>747081</v>
      </c>
      <c r="DM27" s="719"/>
      <c r="DN27" s="719"/>
      <c r="DO27" s="719"/>
      <c r="DP27" s="719"/>
      <c r="DQ27" s="719"/>
      <c r="DR27" s="719"/>
      <c r="DS27" s="719"/>
      <c r="DT27" s="719"/>
      <c r="DU27" s="719"/>
      <c r="DV27" s="720"/>
      <c r="DW27" s="688">
        <v>9.8000000000000007</v>
      </c>
      <c r="DX27" s="717"/>
      <c r="DY27" s="717"/>
      <c r="DZ27" s="717"/>
      <c r="EA27" s="717"/>
      <c r="EB27" s="717"/>
      <c r="EC27" s="718"/>
    </row>
    <row r="28" spans="2:133" ht="11.25" customHeight="1" x14ac:dyDescent="0.15">
      <c r="B28" s="680" t="s">
        <v>301</v>
      </c>
      <c r="C28" s="681"/>
      <c r="D28" s="681"/>
      <c r="E28" s="681"/>
      <c r="F28" s="681"/>
      <c r="G28" s="681"/>
      <c r="H28" s="681"/>
      <c r="I28" s="681"/>
      <c r="J28" s="681"/>
      <c r="K28" s="681"/>
      <c r="L28" s="681"/>
      <c r="M28" s="681"/>
      <c r="N28" s="681"/>
      <c r="O28" s="681"/>
      <c r="P28" s="681"/>
      <c r="Q28" s="682"/>
      <c r="R28" s="683">
        <v>171676</v>
      </c>
      <c r="S28" s="684"/>
      <c r="T28" s="684"/>
      <c r="U28" s="684"/>
      <c r="V28" s="684"/>
      <c r="W28" s="684"/>
      <c r="X28" s="684"/>
      <c r="Y28" s="685"/>
      <c r="Z28" s="686">
        <v>1.1000000000000001</v>
      </c>
      <c r="AA28" s="686"/>
      <c r="AB28" s="686"/>
      <c r="AC28" s="686"/>
      <c r="AD28" s="687" t="s">
        <v>138</v>
      </c>
      <c r="AE28" s="687"/>
      <c r="AF28" s="687"/>
      <c r="AG28" s="687"/>
      <c r="AH28" s="687"/>
      <c r="AI28" s="687"/>
      <c r="AJ28" s="687"/>
      <c r="AK28" s="687"/>
      <c r="AL28" s="688" t="s">
        <v>138</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302</v>
      </c>
      <c r="CE28" s="699"/>
      <c r="CF28" s="699"/>
      <c r="CG28" s="699"/>
      <c r="CH28" s="699"/>
      <c r="CI28" s="699"/>
      <c r="CJ28" s="699"/>
      <c r="CK28" s="699"/>
      <c r="CL28" s="699"/>
      <c r="CM28" s="699"/>
      <c r="CN28" s="699"/>
      <c r="CO28" s="699"/>
      <c r="CP28" s="699"/>
      <c r="CQ28" s="700"/>
      <c r="CR28" s="683">
        <v>1764696</v>
      </c>
      <c r="CS28" s="684"/>
      <c r="CT28" s="684"/>
      <c r="CU28" s="684"/>
      <c r="CV28" s="684"/>
      <c r="CW28" s="684"/>
      <c r="CX28" s="684"/>
      <c r="CY28" s="685"/>
      <c r="CZ28" s="688">
        <v>11.9</v>
      </c>
      <c r="DA28" s="717"/>
      <c r="DB28" s="717"/>
      <c r="DC28" s="721"/>
      <c r="DD28" s="692">
        <v>1651405</v>
      </c>
      <c r="DE28" s="684"/>
      <c r="DF28" s="684"/>
      <c r="DG28" s="684"/>
      <c r="DH28" s="684"/>
      <c r="DI28" s="684"/>
      <c r="DJ28" s="684"/>
      <c r="DK28" s="685"/>
      <c r="DL28" s="692">
        <v>1651405</v>
      </c>
      <c r="DM28" s="684"/>
      <c r="DN28" s="684"/>
      <c r="DO28" s="684"/>
      <c r="DP28" s="684"/>
      <c r="DQ28" s="684"/>
      <c r="DR28" s="684"/>
      <c r="DS28" s="684"/>
      <c r="DT28" s="684"/>
      <c r="DU28" s="684"/>
      <c r="DV28" s="685"/>
      <c r="DW28" s="688">
        <v>21.7</v>
      </c>
      <c r="DX28" s="717"/>
      <c r="DY28" s="717"/>
      <c r="DZ28" s="717"/>
      <c r="EA28" s="717"/>
      <c r="EB28" s="717"/>
      <c r="EC28" s="718"/>
    </row>
    <row r="29" spans="2:133" ht="11.25" customHeight="1" x14ac:dyDescent="0.15">
      <c r="B29" s="680" t="s">
        <v>303</v>
      </c>
      <c r="C29" s="681"/>
      <c r="D29" s="681"/>
      <c r="E29" s="681"/>
      <c r="F29" s="681"/>
      <c r="G29" s="681"/>
      <c r="H29" s="681"/>
      <c r="I29" s="681"/>
      <c r="J29" s="681"/>
      <c r="K29" s="681"/>
      <c r="L29" s="681"/>
      <c r="M29" s="681"/>
      <c r="N29" s="681"/>
      <c r="O29" s="681"/>
      <c r="P29" s="681"/>
      <c r="Q29" s="682"/>
      <c r="R29" s="683">
        <v>301983</v>
      </c>
      <c r="S29" s="684"/>
      <c r="T29" s="684"/>
      <c r="U29" s="684"/>
      <c r="V29" s="684"/>
      <c r="W29" s="684"/>
      <c r="X29" s="684"/>
      <c r="Y29" s="685"/>
      <c r="Z29" s="686">
        <v>2</v>
      </c>
      <c r="AA29" s="686"/>
      <c r="AB29" s="686"/>
      <c r="AC29" s="686"/>
      <c r="AD29" s="687">
        <v>43072</v>
      </c>
      <c r="AE29" s="687"/>
      <c r="AF29" s="687"/>
      <c r="AG29" s="687"/>
      <c r="AH29" s="687"/>
      <c r="AI29" s="687"/>
      <c r="AJ29" s="687"/>
      <c r="AK29" s="687"/>
      <c r="AL29" s="688">
        <v>0.6</v>
      </c>
      <c r="AM29" s="689"/>
      <c r="AN29" s="689"/>
      <c r="AO29" s="690"/>
      <c r="AP29" s="724"/>
      <c r="AQ29" s="725"/>
      <c r="AR29" s="725"/>
      <c r="AS29" s="725"/>
      <c r="AT29" s="725"/>
      <c r="AU29" s="725"/>
      <c r="AV29" s="725"/>
      <c r="AW29" s="725"/>
      <c r="AX29" s="725"/>
      <c r="AY29" s="725"/>
      <c r="AZ29" s="725"/>
      <c r="BA29" s="725"/>
      <c r="BB29" s="725"/>
      <c r="BC29" s="725"/>
      <c r="BD29" s="725"/>
      <c r="BE29" s="725"/>
      <c r="BF29" s="726"/>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7" t="s">
        <v>304</v>
      </c>
      <c r="CE29" s="728"/>
      <c r="CF29" s="698" t="s">
        <v>305</v>
      </c>
      <c r="CG29" s="699"/>
      <c r="CH29" s="699"/>
      <c r="CI29" s="699"/>
      <c r="CJ29" s="699"/>
      <c r="CK29" s="699"/>
      <c r="CL29" s="699"/>
      <c r="CM29" s="699"/>
      <c r="CN29" s="699"/>
      <c r="CO29" s="699"/>
      <c r="CP29" s="699"/>
      <c r="CQ29" s="700"/>
      <c r="CR29" s="683">
        <v>1764626</v>
      </c>
      <c r="CS29" s="719"/>
      <c r="CT29" s="719"/>
      <c r="CU29" s="719"/>
      <c r="CV29" s="719"/>
      <c r="CW29" s="719"/>
      <c r="CX29" s="719"/>
      <c r="CY29" s="720"/>
      <c r="CZ29" s="688">
        <v>11.9</v>
      </c>
      <c r="DA29" s="717"/>
      <c r="DB29" s="717"/>
      <c r="DC29" s="721"/>
      <c r="DD29" s="692">
        <v>1651335</v>
      </c>
      <c r="DE29" s="719"/>
      <c r="DF29" s="719"/>
      <c r="DG29" s="719"/>
      <c r="DH29" s="719"/>
      <c r="DI29" s="719"/>
      <c r="DJ29" s="719"/>
      <c r="DK29" s="720"/>
      <c r="DL29" s="692">
        <v>1651335</v>
      </c>
      <c r="DM29" s="719"/>
      <c r="DN29" s="719"/>
      <c r="DO29" s="719"/>
      <c r="DP29" s="719"/>
      <c r="DQ29" s="719"/>
      <c r="DR29" s="719"/>
      <c r="DS29" s="719"/>
      <c r="DT29" s="719"/>
      <c r="DU29" s="719"/>
      <c r="DV29" s="720"/>
      <c r="DW29" s="688">
        <v>21.7</v>
      </c>
      <c r="DX29" s="717"/>
      <c r="DY29" s="717"/>
      <c r="DZ29" s="717"/>
      <c r="EA29" s="717"/>
      <c r="EB29" s="717"/>
      <c r="EC29" s="718"/>
    </row>
    <row r="30" spans="2:133" ht="11.25" customHeight="1" x14ac:dyDescent="0.15">
      <c r="B30" s="680" t="s">
        <v>306</v>
      </c>
      <c r="C30" s="681"/>
      <c r="D30" s="681"/>
      <c r="E30" s="681"/>
      <c r="F30" s="681"/>
      <c r="G30" s="681"/>
      <c r="H30" s="681"/>
      <c r="I30" s="681"/>
      <c r="J30" s="681"/>
      <c r="K30" s="681"/>
      <c r="L30" s="681"/>
      <c r="M30" s="681"/>
      <c r="N30" s="681"/>
      <c r="O30" s="681"/>
      <c r="P30" s="681"/>
      <c r="Q30" s="682"/>
      <c r="R30" s="683">
        <v>105588</v>
      </c>
      <c r="S30" s="684"/>
      <c r="T30" s="684"/>
      <c r="U30" s="684"/>
      <c r="V30" s="684"/>
      <c r="W30" s="684"/>
      <c r="X30" s="684"/>
      <c r="Y30" s="685"/>
      <c r="Z30" s="686">
        <v>0.7</v>
      </c>
      <c r="AA30" s="686"/>
      <c r="AB30" s="686"/>
      <c r="AC30" s="686"/>
      <c r="AD30" s="687" t="s">
        <v>234</v>
      </c>
      <c r="AE30" s="687"/>
      <c r="AF30" s="687"/>
      <c r="AG30" s="687"/>
      <c r="AH30" s="687"/>
      <c r="AI30" s="687"/>
      <c r="AJ30" s="687"/>
      <c r="AK30" s="687"/>
      <c r="AL30" s="688" t="s">
        <v>234</v>
      </c>
      <c r="AM30" s="689"/>
      <c r="AN30" s="689"/>
      <c r="AO30" s="690"/>
      <c r="AP30" s="662" t="s">
        <v>222</v>
      </c>
      <c r="AQ30" s="663"/>
      <c r="AR30" s="663"/>
      <c r="AS30" s="663"/>
      <c r="AT30" s="663"/>
      <c r="AU30" s="663"/>
      <c r="AV30" s="663"/>
      <c r="AW30" s="663"/>
      <c r="AX30" s="663"/>
      <c r="AY30" s="663"/>
      <c r="AZ30" s="663"/>
      <c r="BA30" s="663"/>
      <c r="BB30" s="663"/>
      <c r="BC30" s="663"/>
      <c r="BD30" s="663"/>
      <c r="BE30" s="663"/>
      <c r="BF30" s="664"/>
      <c r="BG30" s="662" t="s">
        <v>307</v>
      </c>
      <c r="BH30" s="736"/>
      <c r="BI30" s="736"/>
      <c r="BJ30" s="736"/>
      <c r="BK30" s="736"/>
      <c r="BL30" s="736"/>
      <c r="BM30" s="736"/>
      <c r="BN30" s="736"/>
      <c r="BO30" s="736"/>
      <c r="BP30" s="736"/>
      <c r="BQ30" s="737"/>
      <c r="BR30" s="662" t="s">
        <v>308</v>
      </c>
      <c r="BS30" s="736"/>
      <c r="BT30" s="736"/>
      <c r="BU30" s="736"/>
      <c r="BV30" s="736"/>
      <c r="BW30" s="736"/>
      <c r="BX30" s="736"/>
      <c r="BY30" s="736"/>
      <c r="BZ30" s="736"/>
      <c r="CA30" s="736"/>
      <c r="CB30" s="737"/>
      <c r="CD30" s="729"/>
      <c r="CE30" s="730"/>
      <c r="CF30" s="698" t="s">
        <v>309</v>
      </c>
      <c r="CG30" s="699"/>
      <c r="CH30" s="699"/>
      <c r="CI30" s="699"/>
      <c r="CJ30" s="699"/>
      <c r="CK30" s="699"/>
      <c r="CL30" s="699"/>
      <c r="CM30" s="699"/>
      <c r="CN30" s="699"/>
      <c r="CO30" s="699"/>
      <c r="CP30" s="699"/>
      <c r="CQ30" s="700"/>
      <c r="CR30" s="683">
        <v>1652561</v>
      </c>
      <c r="CS30" s="684"/>
      <c r="CT30" s="684"/>
      <c r="CU30" s="684"/>
      <c r="CV30" s="684"/>
      <c r="CW30" s="684"/>
      <c r="CX30" s="684"/>
      <c r="CY30" s="685"/>
      <c r="CZ30" s="688">
        <v>11.2</v>
      </c>
      <c r="DA30" s="717"/>
      <c r="DB30" s="717"/>
      <c r="DC30" s="721"/>
      <c r="DD30" s="692">
        <v>1544569</v>
      </c>
      <c r="DE30" s="684"/>
      <c r="DF30" s="684"/>
      <c r="DG30" s="684"/>
      <c r="DH30" s="684"/>
      <c r="DI30" s="684"/>
      <c r="DJ30" s="684"/>
      <c r="DK30" s="685"/>
      <c r="DL30" s="692">
        <v>1544569</v>
      </c>
      <c r="DM30" s="684"/>
      <c r="DN30" s="684"/>
      <c r="DO30" s="684"/>
      <c r="DP30" s="684"/>
      <c r="DQ30" s="684"/>
      <c r="DR30" s="684"/>
      <c r="DS30" s="684"/>
      <c r="DT30" s="684"/>
      <c r="DU30" s="684"/>
      <c r="DV30" s="685"/>
      <c r="DW30" s="688">
        <v>20.3</v>
      </c>
      <c r="DX30" s="717"/>
      <c r="DY30" s="717"/>
      <c r="DZ30" s="717"/>
      <c r="EA30" s="717"/>
      <c r="EB30" s="717"/>
      <c r="EC30" s="718"/>
    </row>
    <row r="31" spans="2:133" ht="11.25" customHeight="1" x14ac:dyDescent="0.15">
      <c r="B31" s="680" t="s">
        <v>310</v>
      </c>
      <c r="C31" s="681"/>
      <c r="D31" s="681"/>
      <c r="E31" s="681"/>
      <c r="F31" s="681"/>
      <c r="G31" s="681"/>
      <c r="H31" s="681"/>
      <c r="I31" s="681"/>
      <c r="J31" s="681"/>
      <c r="K31" s="681"/>
      <c r="L31" s="681"/>
      <c r="M31" s="681"/>
      <c r="N31" s="681"/>
      <c r="O31" s="681"/>
      <c r="P31" s="681"/>
      <c r="Q31" s="682"/>
      <c r="R31" s="683">
        <v>1972631</v>
      </c>
      <c r="S31" s="684"/>
      <c r="T31" s="684"/>
      <c r="U31" s="684"/>
      <c r="V31" s="684"/>
      <c r="W31" s="684"/>
      <c r="X31" s="684"/>
      <c r="Y31" s="685"/>
      <c r="Z31" s="686">
        <v>13.1</v>
      </c>
      <c r="AA31" s="686"/>
      <c r="AB31" s="686"/>
      <c r="AC31" s="686"/>
      <c r="AD31" s="687" t="s">
        <v>234</v>
      </c>
      <c r="AE31" s="687"/>
      <c r="AF31" s="687"/>
      <c r="AG31" s="687"/>
      <c r="AH31" s="687"/>
      <c r="AI31" s="687"/>
      <c r="AJ31" s="687"/>
      <c r="AK31" s="687"/>
      <c r="AL31" s="688" t="s">
        <v>234</v>
      </c>
      <c r="AM31" s="689"/>
      <c r="AN31" s="689"/>
      <c r="AO31" s="690"/>
      <c r="AP31" s="740" t="s">
        <v>311</v>
      </c>
      <c r="AQ31" s="741"/>
      <c r="AR31" s="741"/>
      <c r="AS31" s="741"/>
      <c r="AT31" s="746" t="s">
        <v>312</v>
      </c>
      <c r="AU31" s="231"/>
      <c r="AV31" s="231"/>
      <c r="AW31" s="231"/>
      <c r="AX31" s="669" t="s">
        <v>186</v>
      </c>
      <c r="AY31" s="670"/>
      <c r="AZ31" s="670"/>
      <c r="BA31" s="670"/>
      <c r="BB31" s="670"/>
      <c r="BC31" s="670"/>
      <c r="BD31" s="670"/>
      <c r="BE31" s="670"/>
      <c r="BF31" s="671"/>
      <c r="BG31" s="751">
        <v>98.3</v>
      </c>
      <c r="BH31" s="738"/>
      <c r="BI31" s="738"/>
      <c r="BJ31" s="738"/>
      <c r="BK31" s="738"/>
      <c r="BL31" s="738"/>
      <c r="BM31" s="678">
        <v>93.9</v>
      </c>
      <c r="BN31" s="738"/>
      <c r="BO31" s="738"/>
      <c r="BP31" s="738"/>
      <c r="BQ31" s="739"/>
      <c r="BR31" s="751">
        <v>98.4</v>
      </c>
      <c r="BS31" s="738"/>
      <c r="BT31" s="738"/>
      <c r="BU31" s="738"/>
      <c r="BV31" s="738"/>
      <c r="BW31" s="738"/>
      <c r="BX31" s="678">
        <v>93.9</v>
      </c>
      <c r="BY31" s="738"/>
      <c r="BZ31" s="738"/>
      <c r="CA31" s="738"/>
      <c r="CB31" s="739"/>
      <c r="CD31" s="729"/>
      <c r="CE31" s="730"/>
      <c r="CF31" s="698" t="s">
        <v>313</v>
      </c>
      <c r="CG31" s="699"/>
      <c r="CH31" s="699"/>
      <c r="CI31" s="699"/>
      <c r="CJ31" s="699"/>
      <c r="CK31" s="699"/>
      <c r="CL31" s="699"/>
      <c r="CM31" s="699"/>
      <c r="CN31" s="699"/>
      <c r="CO31" s="699"/>
      <c r="CP31" s="699"/>
      <c r="CQ31" s="700"/>
      <c r="CR31" s="683">
        <v>112065</v>
      </c>
      <c r="CS31" s="719"/>
      <c r="CT31" s="719"/>
      <c r="CU31" s="719"/>
      <c r="CV31" s="719"/>
      <c r="CW31" s="719"/>
      <c r="CX31" s="719"/>
      <c r="CY31" s="720"/>
      <c r="CZ31" s="688">
        <v>0.8</v>
      </c>
      <c r="DA31" s="717"/>
      <c r="DB31" s="717"/>
      <c r="DC31" s="721"/>
      <c r="DD31" s="692">
        <v>106766</v>
      </c>
      <c r="DE31" s="719"/>
      <c r="DF31" s="719"/>
      <c r="DG31" s="719"/>
      <c r="DH31" s="719"/>
      <c r="DI31" s="719"/>
      <c r="DJ31" s="719"/>
      <c r="DK31" s="720"/>
      <c r="DL31" s="692">
        <v>106766</v>
      </c>
      <c r="DM31" s="719"/>
      <c r="DN31" s="719"/>
      <c r="DO31" s="719"/>
      <c r="DP31" s="719"/>
      <c r="DQ31" s="719"/>
      <c r="DR31" s="719"/>
      <c r="DS31" s="719"/>
      <c r="DT31" s="719"/>
      <c r="DU31" s="719"/>
      <c r="DV31" s="720"/>
      <c r="DW31" s="688">
        <v>1.4</v>
      </c>
      <c r="DX31" s="717"/>
      <c r="DY31" s="717"/>
      <c r="DZ31" s="717"/>
      <c r="EA31" s="717"/>
      <c r="EB31" s="717"/>
      <c r="EC31" s="718"/>
    </row>
    <row r="32" spans="2:133" ht="11.25" customHeight="1" x14ac:dyDescent="0.15">
      <c r="B32" s="733" t="s">
        <v>314</v>
      </c>
      <c r="C32" s="734"/>
      <c r="D32" s="734"/>
      <c r="E32" s="734"/>
      <c r="F32" s="734"/>
      <c r="G32" s="734"/>
      <c r="H32" s="734"/>
      <c r="I32" s="734"/>
      <c r="J32" s="734"/>
      <c r="K32" s="734"/>
      <c r="L32" s="734"/>
      <c r="M32" s="734"/>
      <c r="N32" s="734"/>
      <c r="O32" s="734"/>
      <c r="P32" s="734"/>
      <c r="Q32" s="735"/>
      <c r="R32" s="683" t="s">
        <v>234</v>
      </c>
      <c r="S32" s="684"/>
      <c r="T32" s="684"/>
      <c r="U32" s="684"/>
      <c r="V32" s="684"/>
      <c r="W32" s="684"/>
      <c r="X32" s="684"/>
      <c r="Y32" s="685"/>
      <c r="Z32" s="686" t="s">
        <v>234</v>
      </c>
      <c r="AA32" s="686"/>
      <c r="AB32" s="686"/>
      <c r="AC32" s="686"/>
      <c r="AD32" s="687" t="s">
        <v>234</v>
      </c>
      <c r="AE32" s="687"/>
      <c r="AF32" s="687"/>
      <c r="AG32" s="687"/>
      <c r="AH32" s="687"/>
      <c r="AI32" s="687"/>
      <c r="AJ32" s="687"/>
      <c r="AK32" s="687"/>
      <c r="AL32" s="688" t="s">
        <v>138</v>
      </c>
      <c r="AM32" s="689"/>
      <c r="AN32" s="689"/>
      <c r="AO32" s="690"/>
      <c r="AP32" s="742"/>
      <c r="AQ32" s="743"/>
      <c r="AR32" s="743"/>
      <c r="AS32" s="743"/>
      <c r="AT32" s="747"/>
      <c r="AU32" s="230" t="s">
        <v>315</v>
      </c>
      <c r="AV32" s="230"/>
      <c r="AW32" s="230"/>
      <c r="AX32" s="680" t="s">
        <v>316</v>
      </c>
      <c r="AY32" s="681"/>
      <c r="AZ32" s="681"/>
      <c r="BA32" s="681"/>
      <c r="BB32" s="681"/>
      <c r="BC32" s="681"/>
      <c r="BD32" s="681"/>
      <c r="BE32" s="681"/>
      <c r="BF32" s="682"/>
      <c r="BG32" s="752">
        <v>98.8</v>
      </c>
      <c r="BH32" s="719"/>
      <c r="BI32" s="719"/>
      <c r="BJ32" s="719"/>
      <c r="BK32" s="719"/>
      <c r="BL32" s="719"/>
      <c r="BM32" s="689">
        <v>96</v>
      </c>
      <c r="BN32" s="749"/>
      <c r="BO32" s="749"/>
      <c r="BP32" s="749"/>
      <c r="BQ32" s="750"/>
      <c r="BR32" s="752">
        <v>98.9</v>
      </c>
      <c r="BS32" s="719"/>
      <c r="BT32" s="719"/>
      <c r="BU32" s="719"/>
      <c r="BV32" s="719"/>
      <c r="BW32" s="719"/>
      <c r="BX32" s="689">
        <v>96.1</v>
      </c>
      <c r="BY32" s="749"/>
      <c r="BZ32" s="749"/>
      <c r="CA32" s="749"/>
      <c r="CB32" s="750"/>
      <c r="CD32" s="731"/>
      <c r="CE32" s="732"/>
      <c r="CF32" s="698" t="s">
        <v>317</v>
      </c>
      <c r="CG32" s="699"/>
      <c r="CH32" s="699"/>
      <c r="CI32" s="699"/>
      <c r="CJ32" s="699"/>
      <c r="CK32" s="699"/>
      <c r="CL32" s="699"/>
      <c r="CM32" s="699"/>
      <c r="CN32" s="699"/>
      <c r="CO32" s="699"/>
      <c r="CP32" s="699"/>
      <c r="CQ32" s="700"/>
      <c r="CR32" s="683">
        <v>70</v>
      </c>
      <c r="CS32" s="684"/>
      <c r="CT32" s="684"/>
      <c r="CU32" s="684"/>
      <c r="CV32" s="684"/>
      <c r="CW32" s="684"/>
      <c r="CX32" s="684"/>
      <c r="CY32" s="685"/>
      <c r="CZ32" s="688">
        <v>0</v>
      </c>
      <c r="DA32" s="717"/>
      <c r="DB32" s="717"/>
      <c r="DC32" s="721"/>
      <c r="DD32" s="692">
        <v>70</v>
      </c>
      <c r="DE32" s="684"/>
      <c r="DF32" s="684"/>
      <c r="DG32" s="684"/>
      <c r="DH32" s="684"/>
      <c r="DI32" s="684"/>
      <c r="DJ32" s="684"/>
      <c r="DK32" s="685"/>
      <c r="DL32" s="692">
        <v>70</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318</v>
      </c>
      <c r="C33" s="681"/>
      <c r="D33" s="681"/>
      <c r="E33" s="681"/>
      <c r="F33" s="681"/>
      <c r="G33" s="681"/>
      <c r="H33" s="681"/>
      <c r="I33" s="681"/>
      <c r="J33" s="681"/>
      <c r="K33" s="681"/>
      <c r="L33" s="681"/>
      <c r="M33" s="681"/>
      <c r="N33" s="681"/>
      <c r="O33" s="681"/>
      <c r="P33" s="681"/>
      <c r="Q33" s="682"/>
      <c r="R33" s="683">
        <v>730542</v>
      </c>
      <c r="S33" s="684"/>
      <c r="T33" s="684"/>
      <c r="U33" s="684"/>
      <c r="V33" s="684"/>
      <c r="W33" s="684"/>
      <c r="X33" s="684"/>
      <c r="Y33" s="685"/>
      <c r="Z33" s="686">
        <v>4.9000000000000004</v>
      </c>
      <c r="AA33" s="686"/>
      <c r="AB33" s="686"/>
      <c r="AC33" s="686"/>
      <c r="AD33" s="687" t="s">
        <v>234</v>
      </c>
      <c r="AE33" s="687"/>
      <c r="AF33" s="687"/>
      <c r="AG33" s="687"/>
      <c r="AH33" s="687"/>
      <c r="AI33" s="687"/>
      <c r="AJ33" s="687"/>
      <c r="AK33" s="687"/>
      <c r="AL33" s="688" t="s">
        <v>138</v>
      </c>
      <c r="AM33" s="689"/>
      <c r="AN33" s="689"/>
      <c r="AO33" s="690"/>
      <c r="AP33" s="744"/>
      <c r="AQ33" s="745"/>
      <c r="AR33" s="745"/>
      <c r="AS33" s="745"/>
      <c r="AT33" s="748"/>
      <c r="AU33" s="232"/>
      <c r="AV33" s="232"/>
      <c r="AW33" s="232"/>
      <c r="AX33" s="724" t="s">
        <v>319</v>
      </c>
      <c r="AY33" s="725"/>
      <c r="AZ33" s="725"/>
      <c r="BA33" s="725"/>
      <c r="BB33" s="725"/>
      <c r="BC33" s="725"/>
      <c r="BD33" s="725"/>
      <c r="BE33" s="725"/>
      <c r="BF33" s="726"/>
      <c r="BG33" s="753">
        <v>97.8</v>
      </c>
      <c r="BH33" s="754"/>
      <c r="BI33" s="754"/>
      <c r="BJ33" s="754"/>
      <c r="BK33" s="754"/>
      <c r="BL33" s="754"/>
      <c r="BM33" s="755">
        <v>91.6</v>
      </c>
      <c r="BN33" s="754"/>
      <c r="BO33" s="754"/>
      <c r="BP33" s="754"/>
      <c r="BQ33" s="756"/>
      <c r="BR33" s="753">
        <v>98</v>
      </c>
      <c r="BS33" s="754"/>
      <c r="BT33" s="754"/>
      <c r="BU33" s="754"/>
      <c r="BV33" s="754"/>
      <c r="BW33" s="754"/>
      <c r="BX33" s="755">
        <v>91.4</v>
      </c>
      <c r="BY33" s="754"/>
      <c r="BZ33" s="754"/>
      <c r="CA33" s="754"/>
      <c r="CB33" s="756"/>
      <c r="CD33" s="698" t="s">
        <v>320</v>
      </c>
      <c r="CE33" s="699"/>
      <c r="CF33" s="699"/>
      <c r="CG33" s="699"/>
      <c r="CH33" s="699"/>
      <c r="CI33" s="699"/>
      <c r="CJ33" s="699"/>
      <c r="CK33" s="699"/>
      <c r="CL33" s="699"/>
      <c r="CM33" s="699"/>
      <c r="CN33" s="699"/>
      <c r="CO33" s="699"/>
      <c r="CP33" s="699"/>
      <c r="CQ33" s="700"/>
      <c r="CR33" s="683">
        <v>5477212</v>
      </c>
      <c r="CS33" s="719"/>
      <c r="CT33" s="719"/>
      <c r="CU33" s="719"/>
      <c r="CV33" s="719"/>
      <c r="CW33" s="719"/>
      <c r="CX33" s="719"/>
      <c r="CY33" s="720"/>
      <c r="CZ33" s="688">
        <v>37</v>
      </c>
      <c r="DA33" s="717"/>
      <c r="DB33" s="717"/>
      <c r="DC33" s="721"/>
      <c r="DD33" s="692">
        <v>4324692</v>
      </c>
      <c r="DE33" s="719"/>
      <c r="DF33" s="719"/>
      <c r="DG33" s="719"/>
      <c r="DH33" s="719"/>
      <c r="DI33" s="719"/>
      <c r="DJ33" s="719"/>
      <c r="DK33" s="720"/>
      <c r="DL33" s="692">
        <v>3481390</v>
      </c>
      <c r="DM33" s="719"/>
      <c r="DN33" s="719"/>
      <c r="DO33" s="719"/>
      <c r="DP33" s="719"/>
      <c r="DQ33" s="719"/>
      <c r="DR33" s="719"/>
      <c r="DS33" s="719"/>
      <c r="DT33" s="719"/>
      <c r="DU33" s="719"/>
      <c r="DV33" s="720"/>
      <c r="DW33" s="688">
        <v>45.8</v>
      </c>
      <c r="DX33" s="717"/>
      <c r="DY33" s="717"/>
      <c r="DZ33" s="717"/>
      <c r="EA33" s="717"/>
      <c r="EB33" s="717"/>
      <c r="EC33" s="718"/>
    </row>
    <row r="34" spans="2:133" ht="11.25" customHeight="1" x14ac:dyDescent="0.15">
      <c r="B34" s="680" t="s">
        <v>321</v>
      </c>
      <c r="C34" s="681"/>
      <c r="D34" s="681"/>
      <c r="E34" s="681"/>
      <c r="F34" s="681"/>
      <c r="G34" s="681"/>
      <c r="H34" s="681"/>
      <c r="I34" s="681"/>
      <c r="J34" s="681"/>
      <c r="K34" s="681"/>
      <c r="L34" s="681"/>
      <c r="M34" s="681"/>
      <c r="N34" s="681"/>
      <c r="O34" s="681"/>
      <c r="P34" s="681"/>
      <c r="Q34" s="682"/>
      <c r="R34" s="683">
        <v>34928</v>
      </c>
      <c r="S34" s="684"/>
      <c r="T34" s="684"/>
      <c r="U34" s="684"/>
      <c r="V34" s="684"/>
      <c r="W34" s="684"/>
      <c r="X34" s="684"/>
      <c r="Y34" s="685"/>
      <c r="Z34" s="686">
        <v>0.2</v>
      </c>
      <c r="AA34" s="686"/>
      <c r="AB34" s="686"/>
      <c r="AC34" s="686"/>
      <c r="AD34" s="687">
        <v>22105</v>
      </c>
      <c r="AE34" s="687"/>
      <c r="AF34" s="687"/>
      <c r="AG34" s="687"/>
      <c r="AH34" s="687"/>
      <c r="AI34" s="687"/>
      <c r="AJ34" s="687"/>
      <c r="AK34" s="687"/>
      <c r="AL34" s="688">
        <v>0.3</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322</v>
      </c>
      <c r="CE34" s="699"/>
      <c r="CF34" s="699"/>
      <c r="CG34" s="699"/>
      <c r="CH34" s="699"/>
      <c r="CI34" s="699"/>
      <c r="CJ34" s="699"/>
      <c r="CK34" s="699"/>
      <c r="CL34" s="699"/>
      <c r="CM34" s="699"/>
      <c r="CN34" s="699"/>
      <c r="CO34" s="699"/>
      <c r="CP34" s="699"/>
      <c r="CQ34" s="700"/>
      <c r="CR34" s="683">
        <v>1870163</v>
      </c>
      <c r="CS34" s="684"/>
      <c r="CT34" s="684"/>
      <c r="CU34" s="684"/>
      <c r="CV34" s="684"/>
      <c r="CW34" s="684"/>
      <c r="CX34" s="684"/>
      <c r="CY34" s="685"/>
      <c r="CZ34" s="688">
        <v>12.6</v>
      </c>
      <c r="DA34" s="717"/>
      <c r="DB34" s="717"/>
      <c r="DC34" s="721"/>
      <c r="DD34" s="692">
        <v>1344652</v>
      </c>
      <c r="DE34" s="684"/>
      <c r="DF34" s="684"/>
      <c r="DG34" s="684"/>
      <c r="DH34" s="684"/>
      <c r="DI34" s="684"/>
      <c r="DJ34" s="684"/>
      <c r="DK34" s="685"/>
      <c r="DL34" s="692">
        <v>990297</v>
      </c>
      <c r="DM34" s="684"/>
      <c r="DN34" s="684"/>
      <c r="DO34" s="684"/>
      <c r="DP34" s="684"/>
      <c r="DQ34" s="684"/>
      <c r="DR34" s="684"/>
      <c r="DS34" s="684"/>
      <c r="DT34" s="684"/>
      <c r="DU34" s="684"/>
      <c r="DV34" s="685"/>
      <c r="DW34" s="688">
        <v>13</v>
      </c>
      <c r="DX34" s="717"/>
      <c r="DY34" s="717"/>
      <c r="DZ34" s="717"/>
      <c r="EA34" s="717"/>
      <c r="EB34" s="717"/>
      <c r="EC34" s="718"/>
    </row>
    <row r="35" spans="2:133" ht="11.25" customHeight="1" x14ac:dyDescent="0.15">
      <c r="B35" s="680" t="s">
        <v>323</v>
      </c>
      <c r="C35" s="681"/>
      <c r="D35" s="681"/>
      <c r="E35" s="681"/>
      <c r="F35" s="681"/>
      <c r="G35" s="681"/>
      <c r="H35" s="681"/>
      <c r="I35" s="681"/>
      <c r="J35" s="681"/>
      <c r="K35" s="681"/>
      <c r="L35" s="681"/>
      <c r="M35" s="681"/>
      <c r="N35" s="681"/>
      <c r="O35" s="681"/>
      <c r="P35" s="681"/>
      <c r="Q35" s="682"/>
      <c r="R35" s="683">
        <v>59912</v>
      </c>
      <c r="S35" s="684"/>
      <c r="T35" s="684"/>
      <c r="U35" s="684"/>
      <c r="V35" s="684"/>
      <c r="W35" s="684"/>
      <c r="X35" s="684"/>
      <c r="Y35" s="685"/>
      <c r="Z35" s="686">
        <v>0.4</v>
      </c>
      <c r="AA35" s="686"/>
      <c r="AB35" s="686"/>
      <c r="AC35" s="686"/>
      <c r="AD35" s="687" t="s">
        <v>138</v>
      </c>
      <c r="AE35" s="687"/>
      <c r="AF35" s="687"/>
      <c r="AG35" s="687"/>
      <c r="AH35" s="687"/>
      <c r="AI35" s="687"/>
      <c r="AJ35" s="687"/>
      <c r="AK35" s="687"/>
      <c r="AL35" s="688" t="s">
        <v>234</v>
      </c>
      <c r="AM35" s="689"/>
      <c r="AN35" s="689"/>
      <c r="AO35" s="690"/>
      <c r="AP35" s="235"/>
      <c r="AQ35" s="662" t="s">
        <v>324</v>
      </c>
      <c r="AR35" s="663"/>
      <c r="AS35" s="663"/>
      <c r="AT35" s="663"/>
      <c r="AU35" s="663"/>
      <c r="AV35" s="663"/>
      <c r="AW35" s="663"/>
      <c r="AX35" s="663"/>
      <c r="AY35" s="663"/>
      <c r="AZ35" s="663"/>
      <c r="BA35" s="663"/>
      <c r="BB35" s="663"/>
      <c r="BC35" s="663"/>
      <c r="BD35" s="663"/>
      <c r="BE35" s="663"/>
      <c r="BF35" s="664"/>
      <c r="BG35" s="662" t="s">
        <v>325</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326</v>
      </c>
      <c r="CE35" s="699"/>
      <c r="CF35" s="699"/>
      <c r="CG35" s="699"/>
      <c r="CH35" s="699"/>
      <c r="CI35" s="699"/>
      <c r="CJ35" s="699"/>
      <c r="CK35" s="699"/>
      <c r="CL35" s="699"/>
      <c r="CM35" s="699"/>
      <c r="CN35" s="699"/>
      <c r="CO35" s="699"/>
      <c r="CP35" s="699"/>
      <c r="CQ35" s="700"/>
      <c r="CR35" s="683">
        <v>134819</v>
      </c>
      <c r="CS35" s="719"/>
      <c r="CT35" s="719"/>
      <c r="CU35" s="719"/>
      <c r="CV35" s="719"/>
      <c r="CW35" s="719"/>
      <c r="CX35" s="719"/>
      <c r="CY35" s="720"/>
      <c r="CZ35" s="688">
        <v>0.9</v>
      </c>
      <c r="DA35" s="717"/>
      <c r="DB35" s="717"/>
      <c r="DC35" s="721"/>
      <c r="DD35" s="692">
        <v>26634</v>
      </c>
      <c r="DE35" s="719"/>
      <c r="DF35" s="719"/>
      <c r="DG35" s="719"/>
      <c r="DH35" s="719"/>
      <c r="DI35" s="719"/>
      <c r="DJ35" s="719"/>
      <c r="DK35" s="720"/>
      <c r="DL35" s="692">
        <v>12846</v>
      </c>
      <c r="DM35" s="719"/>
      <c r="DN35" s="719"/>
      <c r="DO35" s="719"/>
      <c r="DP35" s="719"/>
      <c r="DQ35" s="719"/>
      <c r="DR35" s="719"/>
      <c r="DS35" s="719"/>
      <c r="DT35" s="719"/>
      <c r="DU35" s="719"/>
      <c r="DV35" s="720"/>
      <c r="DW35" s="688">
        <v>0.2</v>
      </c>
      <c r="DX35" s="717"/>
      <c r="DY35" s="717"/>
      <c r="DZ35" s="717"/>
      <c r="EA35" s="717"/>
      <c r="EB35" s="717"/>
      <c r="EC35" s="718"/>
    </row>
    <row r="36" spans="2:133" ht="11.25" customHeight="1" x14ac:dyDescent="0.15">
      <c r="B36" s="680" t="s">
        <v>327</v>
      </c>
      <c r="C36" s="681"/>
      <c r="D36" s="681"/>
      <c r="E36" s="681"/>
      <c r="F36" s="681"/>
      <c r="G36" s="681"/>
      <c r="H36" s="681"/>
      <c r="I36" s="681"/>
      <c r="J36" s="681"/>
      <c r="K36" s="681"/>
      <c r="L36" s="681"/>
      <c r="M36" s="681"/>
      <c r="N36" s="681"/>
      <c r="O36" s="681"/>
      <c r="P36" s="681"/>
      <c r="Q36" s="682"/>
      <c r="R36" s="683">
        <v>79333</v>
      </c>
      <c r="S36" s="684"/>
      <c r="T36" s="684"/>
      <c r="U36" s="684"/>
      <c r="V36" s="684"/>
      <c r="W36" s="684"/>
      <c r="X36" s="684"/>
      <c r="Y36" s="685"/>
      <c r="Z36" s="686">
        <v>0.5</v>
      </c>
      <c r="AA36" s="686"/>
      <c r="AB36" s="686"/>
      <c r="AC36" s="686"/>
      <c r="AD36" s="687" t="s">
        <v>234</v>
      </c>
      <c r="AE36" s="687"/>
      <c r="AF36" s="687"/>
      <c r="AG36" s="687"/>
      <c r="AH36" s="687"/>
      <c r="AI36" s="687"/>
      <c r="AJ36" s="687"/>
      <c r="AK36" s="687"/>
      <c r="AL36" s="688" t="s">
        <v>138</v>
      </c>
      <c r="AM36" s="689"/>
      <c r="AN36" s="689"/>
      <c r="AO36" s="690"/>
      <c r="AP36" s="235"/>
      <c r="AQ36" s="757" t="s">
        <v>328</v>
      </c>
      <c r="AR36" s="758"/>
      <c r="AS36" s="758"/>
      <c r="AT36" s="758"/>
      <c r="AU36" s="758"/>
      <c r="AV36" s="758"/>
      <c r="AW36" s="758"/>
      <c r="AX36" s="758"/>
      <c r="AY36" s="759"/>
      <c r="AZ36" s="672">
        <v>1833292</v>
      </c>
      <c r="BA36" s="673"/>
      <c r="BB36" s="673"/>
      <c r="BC36" s="673"/>
      <c r="BD36" s="673"/>
      <c r="BE36" s="673"/>
      <c r="BF36" s="760"/>
      <c r="BG36" s="694" t="s">
        <v>329</v>
      </c>
      <c r="BH36" s="695"/>
      <c r="BI36" s="695"/>
      <c r="BJ36" s="695"/>
      <c r="BK36" s="695"/>
      <c r="BL36" s="695"/>
      <c r="BM36" s="695"/>
      <c r="BN36" s="695"/>
      <c r="BO36" s="695"/>
      <c r="BP36" s="695"/>
      <c r="BQ36" s="695"/>
      <c r="BR36" s="695"/>
      <c r="BS36" s="695"/>
      <c r="BT36" s="695"/>
      <c r="BU36" s="696"/>
      <c r="BV36" s="672">
        <v>-291127</v>
      </c>
      <c r="BW36" s="673"/>
      <c r="BX36" s="673"/>
      <c r="BY36" s="673"/>
      <c r="BZ36" s="673"/>
      <c r="CA36" s="673"/>
      <c r="CB36" s="760"/>
      <c r="CD36" s="698" t="s">
        <v>330</v>
      </c>
      <c r="CE36" s="699"/>
      <c r="CF36" s="699"/>
      <c r="CG36" s="699"/>
      <c r="CH36" s="699"/>
      <c r="CI36" s="699"/>
      <c r="CJ36" s="699"/>
      <c r="CK36" s="699"/>
      <c r="CL36" s="699"/>
      <c r="CM36" s="699"/>
      <c r="CN36" s="699"/>
      <c r="CO36" s="699"/>
      <c r="CP36" s="699"/>
      <c r="CQ36" s="700"/>
      <c r="CR36" s="683">
        <v>1429684</v>
      </c>
      <c r="CS36" s="684"/>
      <c r="CT36" s="684"/>
      <c r="CU36" s="684"/>
      <c r="CV36" s="684"/>
      <c r="CW36" s="684"/>
      <c r="CX36" s="684"/>
      <c r="CY36" s="685"/>
      <c r="CZ36" s="688">
        <v>9.6999999999999993</v>
      </c>
      <c r="DA36" s="717"/>
      <c r="DB36" s="717"/>
      <c r="DC36" s="721"/>
      <c r="DD36" s="692">
        <v>1226902</v>
      </c>
      <c r="DE36" s="684"/>
      <c r="DF36" s="684"/>
      <c r="DG36" s="684"/>
      <c r="DH36" s="684"/>
      <c r="DI36" s="684"/>
      <c r="DJ36" s="684"/>
      <c r="DK36" s="685"/>
      <c r="DL36" s="692">
        <v>1043067</v>
      </c>
      <c r="DM36" s="684"/>
      <c r="DN36" s="684"/>
      <c r="DO36" s="684"/>
      <c r="DP36" s="684"/>
      <c r="DQ36" s="684"/>
      <c r="DR36" s="684"/>
      <c r="DS36" s="684"/>
      <c r="DT36" s="684"/>
      <c r="DU36" s="684"/>
      <c r="DV36" s="685"/>
      <c r="DW36" s="688">
        <v>13.7</v>
      </c>
      <c r="DX36" s="717"/>
      <c r="DY36" s="717"/>
      <c r="DZ36" s="717"/>
      <c r="EA36" s="717"/>
      <c r="EB36" s="717"/>
      <c r="EC36" s="718"/>
    </row>
    <row r="37" spans="2:133" ht="11.25" customHeight="1" x14ac:dyDescent="0.15">
      <c r="B37" s="680" t="s">
        <v>331</v>
      </c>
      <c r="C37" s="681"/>
      <c r="D37" s="681"/>
      <c r="E37" s="681"/>
      <c r="F37" s="681"/>
      <c r="G37" s="681"/>
      <c r="H37" s="681"/>
      <c r="I37" s="681"/>
      <c r="J37" s="681"/>
      <c r="K37" s="681"/>
      <c r="L37" s="681"/>
      <c r="M37" s="681"/>
      <c r="N37" s="681"/>
      <c r="O37" s="681"/>
      <c r="P37" s="681"/>
      <c r="Q37" s="682"/>
      <c r="R37" s="683">
        <v>427949</v>
      </c>
      <c r="S37" s="684"/>
      <c r="T37" s="684"/>
      <c r="U37" s="684"/>
      <c r="V37" s="684"/>
      <c r="W37" s="684"/>
      <c r="X37" s="684"/>
      <c r="Y37" s="685"/>
      <c r="Z37" s="686">
        <v>2.9</v>
      </c>
      <c r="AA37" s="686"/>
      <c r="AB37" s="686"/>
      <c r="AC37" s="686"/>
      <c r="AD37" s="687" t="s">
        <v>234</v>
      </c>
      <c r="AE37" s="687"/>
      <c r="AF37" s="687"/>
      <c r="AG37" s="687"/>
      <c r="AH37" s="687"/>
      <c r="AI37" s="687"/>
      <c r="AJ37" s="687"/>
      <c r="AK37" s="687"/>
      <c r="AL37" s="688" t="s">
        <v>234</v>
      </c>
      <c r="AM37" s="689"/>
      <c r="AN37" s="689"/>
      <c r="AO37" s="690"/>
      <c r="AQ37" s="761" t="s">
        <v>332</v>
      </c>
      <c r="AR37" s="762"/>
      <c r="AS37" s="762"/>
      <c r="AT37" s="762"/>
      <c r="AU37" s="762"/>
      <c r="AV37" s="762"/>
      <c r="AW37" s="762"/>
      <c r="AX37" s="762"/>
      <c r="AY37" s="763"/>
      <c r="AZ37" s="683">
        <v>350314</v>
      </c>
      <c r="BA37" s="684"/>
      <c r="BB37" s="684"/>
      <c r="BC37" s="684"/>
      <c r="BD37" s="719"/>
      <c r="BE37" s="719"/>
      <c r="BF37" s="750"/>
      <c r="BG37" s="698" t="s">
        <v>333</v>
      </c>
      <c r="BH37" s="699"/>
      <c r="BI37" s="699"/>
      <c r="BJ37" s="699"/>
      <c r="BK37" s="699"/>
      <c r="BL37" s="699"/>
      <c r="BM37" s="699"/>
      <c r="BN37" s="699"/>
      <c r="BO37" s="699"/>
      <c r="BP37" s="699"/>
      <c r="BQ37" s="699"/>
      <c r="BR37" s="699"/>
      <c r="BS37" s="699"/>
      <c r="BT37" s="699"/>
      <c r="BU37" s="700"/>
      <c r="BV37" s="683">
        <v>-360353</v>
      </c>
      <c r="BW37" s="684"/>
      <c r="BX37" s="684"/>
      <c r="BY37" s="684"/>
      <c r="BZ37" s="684"/>
      <c r="CA37" s="684"/>
      <c r="CB37" s="693"/>
      <c r="CD37" s="698" t="s">
        <v>334</v>
      </c>
      <c r="CE37" s="699"/>
      <c r="CF37" s="699"/>
      <c r="CG37" s="699"/>
      <c r="CH37" s="699"/>
      <c r="CI37" s="699"/>
      <c r="CJ37" s="699"/>
      <c r="CK37" s="699"/>
      <c r="CL37" s="699"/>
      <c r="CM37" s="699"/>
      <c r="CN37" s="699"/>
      <c r="CO37" s="699"/>
      <c r="CP37" s="699"/>
      <c r="CQ37" s="700"/>
      <c r="CR37" s="683">
        <v>840394</v>
      </c>
      <c r="CS37" s="719"/>
      <c r="CT37" s="719"/>
      <c r="CU37" s="719"/>
      <c r="CV37" s="719"/>
      <c r="CW37" s="719"/>
      <c r="CX37" s="719"/>
      <c r="CY37" s="720"/>
      <c r="CZ37" s="688">
        <v>5.7</v>
      </c>
      <c r="DA37" s="717"/>
      <c r="DB37" s="717"/>
      <c r="DC37" s="721"/>
      <c r="DD37" s="692">
        <v>837094</v>
      </c>
      <c r="DE37" s="719"/>
      <c r="DF37" s="719"/>
      <c r="DG37" s="719"/>
      <c r="DH37" s="719"/>
      <c r="DI37" s="719"/>
      <c r="DJ37" s="719"/>
      <c r="DK37" s="720"/>
      <c r="DL37" s="692">
        <v>825132</v>
      </c>
      <c r="DM37" s="719"/>
      <c r="DN37" s="719"/>
      <c r="DO37" s="719"/>
      <c r="DP37" s="719"/>
      <c r="DQ37" s="719"/>
      <c r="DR37" s="719"/>
      <c r="DS37" s="719"/>
      <c r="DT37" s="719"/>
      <c r="DU37" s="719"/>
      <c r="DV37" s="720"/>
      <c r="DW37" s="688">
        <v>10.9</v>
      </c>
      <c r="DX37" s="717"/>
      <c r="DY37" s="717"/>
      <c r="DZ37" s="717"/>
      <c r="EA37" s="717"/>
      <c r="EB37" s="717"/>
      <c r="EC37" s="718"/>
    </row>
    <row r="38" spans="2:133" ht="11.25" customHeight="1" x14ac:dyDescent="0.15">
      <c r="B38" s="680" t="s">
        <v>335</v>
      </c>
      <c r="C38" s="681"/>
      <c r="D38" s="681"/>
      <c r="E38" s="681"/>
      <c r="F38" s="681"/>
      <c r="G38" s="681"/>
      <c r="H38" s="681"/>
      <c r="I38" s="681"/>
      <c r="J38" s="681"/>
      <c r="K38" s="681"/>
      <c r="L38" s="681"/>
      <c r="M38" s="681"/>
      <c r="N38" s="681"/>
      <c r="O38" s="681"/>
      <c r="P38" s="681"/>
      <c r="Q38" s="682"/>
      <c r="R38" s="683">
        <v>200642</v>
      </c>
      <c r="S38" s="684"/>
      <c r="T38" s="684"/>
      <c r="U38" s="684"/>
      <c r="V38" s="684"/>
      <c r="W38" s="684"/>
      <c r="X38" s="684"/>
      <c r="Y38" s="685"/>
      <c r="Z38" s="686">
        <v>1.3</v>
      </c>
      <c r="AA38" s="686"/>
      <c r="AB38" s="686"/>
      <c r="AC38" s="686"/>
      <c r="AD38" s="687">
        <v>17960</v>
      </c>
      <c r="AE38" s="687"/>
      <c r="AF38" s="687"/>
      <c r="AG38" s="687"/>
      <c r="AH38" s="687"/>
      <c r="AI38" s="687"/>
      <c r="AJ38" s="687"/>
      <c r="AK38" s="687"/>
      <c r="AL38" s="688">
        <v>0.2</v>
      </c>
      <c r="AM38" s="689"/>
      <c r="AN38" s="689"/>
      <c r="AO38" s="690"/>
      <c r="AQ38" s="761" t="s">
        <v>336</v>
      </c>
      <c r="AR38" s="762"/>
      <c r="AS38" s="762"/>
      <c r="AT38" s="762"/>
      <c r="AU38" s="762"/>
      <c r="AV38" s="762"/>
      <c r="AW38" s="762"/>
      <c r="AX38" s="762"/>
      <c r="AY38" s="763"/>
      <c r="AZ38" s="683">
        <v>28436</v>
      </c>
      <c r="BA38" s="684"/>
      <c r="BB38" s="684"/>
      <c r="BC38" s="684"/>
      <c r="BD38" s="719"/>
      <c r="BE38" s="719"/>
      <c r="BF38" s="750"/>
      <c r="BG38" s="698" t="s">
        <v>337</v>
      </c>
      <c r="BH38" s="699"/>
      <c r="BI38" s="699"/>
      <c r="BJ38" s="699"/>
      <c r="BK38" s="699"/>
      <c r="BL38" s="699"/>
      <c r="BM38" s="699"/>
      <c r="BN38" s="699"/>
      <c r="BO38" s="699"/>
      <c r="BP38" s="699"/>
      <c r="BQ38" s="699"/>
      <c r="BR38" s="699"/>
      <c r="BS38" s="699"/>
      <c r="BT38" s="699"/>
      <c r="BU38" s="700"/>
      <c r="BV38" s="683">
        <v>4137</v>
      </c>
      <c r="BW38" s="684"/>
      <c r="BX38" s="684"/>
      <c r="BY38" s="684"/>
      <c r="BZ38" s="684"/>
      <c r="CA38" s="684"/>
      <c r="CB38" s="693"/>
      <c r="CD38" s="698" t="s">
        <v>338</v>
      </c>
      <c r="CE38" s="699"/>
      <c r="CF38" s="699"/>
      <c r="CG38" s="699"/>
      <c r="CH38" s="699"/>
      <c r="CI38" s="699"/>
      <c r="CJ38" s="699"/>
      <c r="CK38" s="699"/>
      <c r="CL38" s="699"/>
      <c r="CM38" s="699"/>
      <c r="CN38" s="699"/>
      <c r="CO38" s="699"/>
      <c r="CP38" s="699"/>
      <c r="CQ38" s="700"/>
      <c r="CR38" s="683">
        <v>1804856</v>
      </c>
      <c r="CS38" s="684"/>
      <c r="CT38" s="684"/>
      <c r="CU38" s="684"/>
      <c r="CV38" s="684"/>
      <c r="CW38" s="684"/>
      <c r="CX38" s="684"/>
      <c r="CY38" s="685"/>
      <c r="CZ38" s="688">
        <v>12.2</v>
      </c>
      <c r="DA38" s="717"/>
      <c r="DB38" s="717"/>
      <c r="DC38" s="721"/>
      <c r="DD38" s="692">
        <v>1528843</v>
      </c>
      <c r="DE38" s="684"/>
      <c r="DF38" s="684"/>
      <c r="DG38" s="684"/>
      <c r="DH38" s="684"/>
      <c r="DI38" s="684"/>
      <c r="DJ38" s="684"/>
      <c r="DK38" s="685"/>
      <c r="DL38" s="692">
        <v>1435180</v>
      </c>
      <c r="DM38" s="684"/>
      <c r="DN38" s="684"/>
      <c r="DO38" s="684"/>
      <c r="DP38" s="684"/>
      <c r="DQ38" s="684"/>
      <c r="DR38" s="684"/>
      <c r="DS38" s="684"/>
      <c r="DT38" s="684"/>
      <c r="DU38" s="684"/>
      <c r="DV38" s="685"/>
      <c r="DW38" s="688">
        <v>18.899999999999999</v>
      </c>
      <c r="DX38" s="717"/>
      <c r="DY38" s="717"/>
      <c r="DZ38" s="717"/>
      <c r="EA38" s="717"/>
      <c r="EB38" s="717"/>
      <c r="EC38" s="718"/>
    </row>
    <row r="39" spans="2:133" ht="11.25" customHeight="1" x14ac:dyDescent="0.15">
      <c r="B39" s="680" t="s">
        <v>339</v>
      </c>
      <c r="C39" s="681"/>
      <c r="D39" s="681"/>
      <c r="E39" s="681"/>
      <c r="F39" s="681"/>
      <c r="G39" s="681"/>
      <c r="H39" s="681"/>
      <c r="I39" s="681"/>
      <c r="J39" s="681"/>
      <c r="K39" s="681"/>
      <c r="L39" s="681"/>
      <c r="M39" s="681"/>
      <c r="N39" s="681"/>
      <c r="O39" s="681"/>
      <c r="P39" s="681"/>
      <c r="Q39" s="682"/>
      <c r="R39" s="683">
        <v>2262616</v>
      </c>
      <c r="S39" s="684"/>
      <c r="T39" s="684"/>
      <c r="U39" s="684"/>
      <c r="V39" s="684"/>
      <c r="W39" s="684"/>
      <c r="X39" s="684"/>
      <c r="Y39" s="685"/>
      <c r="Z39" s="686">
        <v>15.1</v>
      </c>
      <c r="AA39" s="686"/>
      <c r="AB39" s="686"/>
      <c r="AC39" s="686"/>
      <c r="AD39" s="687" t="s">
        <v>138</v>
      </c>
      <c r="AE39" s="687"/>
      <c r="AF39" s="687"/>
      <c r="AG39" s="687"/>
      <c r="AH39" s="687"/>
      <c r="AI39" s="687"/>
      <c r="AJ39" s="687"/>
      <c r="AK39" s="687"/>
      <c r="AL39" s="688" t="s">
        <v>234</v>
      </c>
      <c r="AM39" s="689"/>
      <c r="AN39" s="689"/>
      <c r="AO39" s="690"/>
      <c r="AQ39" s="761" t="s">
        <v>340</v>
      </c>
      <c r="AR39" s="762"/>
      <c r="AS39" s="762"/>
      <c r="AT39" s="762"/>
      <c r="AU39" s="762"/>
      <c r="AV39" s="762"/>
      <c r="AW39" s="762"/>
      <c r="AX39" s="762"/>
      <c r="AY39" s="763"/>
      <c r="AZ39" s="683" t="s">
        <v>234</v>
      </c>
      <c r="BA39" s="684"/>
      <c r="BB39" s="684"/>
      <c r="BC39" s="684"/>
      <c r="BD39" s="719"/>
      <c r="BE39" s="719"/>
      <c r="BF39" s="750"/>
      <c r="BG39" s="698" t="s">
        <v>341</v>
      </c>
      <c r="BH39" s="699"/>
      <c r="BI39" s="699"/>
      <c r="BJ39" s="699"/>
      <c r="BK39" s="699"/>
      <c r="BL39" s="699"/>
      <c r="BM39" s="699"/>
      <c r="BN39" s="699"/>
      <c r="BO39" s="699"/>
      <c r="BP39" s="699"/>
      <c r="BQ39" s="699"/>
      <c r="BR39" s="699"/>
      <c r="BS39" s="699"/>
      <c r="BT39" s="699"/>
      <c r="BU39" s="700"/>
      <c r="BV39" s="683">
        <v>6767</v>
      </c>
      <c r="BW39" s="684"/>
      <c r="BX39" s="684"/>
      <c r="BY39" s="684"/>
      <c r="BZ39" s="684"/>
      <c r="CA39" s="684"/>
      <c r="CB39" s="693"/>
      <c r="CD39" s="698" t="s">
        <v>342</v>
      </c>
      <c r="CE39" s="699"/>
      <c r="CF39" s="699"/>
      <c r="CG39" s="699"/>
      <c r="CH39" s="699"/>
      <c r="CI39" s="699"/>
      <c r="CJ39" s="699"/>
      <c r="CK39" s="699"/>
      <c r="CL39" s="699"/>
      <c r="CM39" s="699"/>
      <c r="CN39" s="699"/>
      <c r="CO39" s="699"/>
      <c r="CP39" s="699"/>
      <c r="CQ39" s="700"/>
      <c r="CR39" s="683">
        <v>237690</v>
      </c>
      <c r="CS39" s="719"/>
      <c r="CT39" s="719"/>
      <c r="CU39" s="719"/>
      <c r="CV39" s="719"/>
      <c r="CW39" s="719"/>
      <c r="CX39" s="719"/>
      <c r="CY39" s="720"/>
      <c r="CZ39" s="688">
        <v>1.6</v>
      </c>
      <c r="DA39" s="717"/>
      <c r="DB39" s="717"/>
      <c r="DC39" s="721"/>
      <c r="DD39" s="692">
        <v>197661</v>
      </c>
      <c r="DE39" s="719"/>
      <c r="DF39" s="719"/>
      <c r="DG39" s="719"/>
      <c r="DH39" s="719"/>
      <c r="DI39" s="719"/>
      <c r="DJ39" s="719"/>
      <c r="DK39" s="720"/>
      <c r="DL39" s="692" t="s">
        <v>234</v>
      </c>
      <c r="DM39" s="719"/>
      <c r="DN39" s="719"/>
      <c r="DO39" s="719"/>
      <c r="DP39" s="719"/>
      <c r="DQ39" s="719"/>
      <c r="DR39" s="719"/>
      <c r="DS39" s="719"/>
      <c r="DT39" s="719"/>
      <c r="DU39" s="719"/>
      <c r="DV39" s="720"/>
      <c r="DW39" s="688" t="s">
        <v>234</v>
      </c>
      <c r="DX39" s="717"/>
      <c r="DY39" s="717"/>
      <c r="DZ39" s="717"/>
      <c r="EA39" s="717"/>
      <c r="EB39" s="717"/>
      <c r="EC39" s="718"/>
    </row>
    <row r="40" spans="2:133" ht="11.25" customHeight="1" x14ac:dyDescent="0.15">
      <c r="B40" s="680" t="s">
        <v>343</v>
      </c>
      <c r="C40" s="681"/>
      <c r="D40" s="681"/>
      <c r="E40" s="681"/>
      <c r="F40" s="681"/>
      <c r="G40" s="681"/>
      <c r="H40" s="681"/>
      <c r="I40" s="681"/>
      <c r="J40" s="681"/>
      <c r="K40" s="681"/>
      <c r="L40" s="681"/>
      <c r="M40" s="681"/>
      <c r="N40" s="681"/>
      <c r="O40" s="681"/>
      <c r="P40" s="681"/>
      <c r="Q40" s="682"/>
      <c r="R40" s="683" t="s">
        <v>234</v>
      </c>
      <c r="S40" s="684"/>
      <c r="T40" s="684"/>
      <c r="U40" s="684"/>
      <c r="V40" s="684"/>
      <c r="W40" s="684"/>
      <c r="X40" s="684"/>
      <c r="Y40" s="685"/>
      <c r="Z40" s="686" t="s">
        <v>234</v>
      </c>
      <c r="AA40" s="686"/>
      <c r="AB40" s="686"/>
      <c r="AC40" s="686"/>
      <c r="AD40" s="687" t="s">
        <v>234</v>
      </c>
      <c r="AE40" s="687"/>
      <c r="AF40" s="687"/>
      <c r="AG40" s="687"/>
      <c r="AH40" s="687"/>
      <c r="AI40" s="687"/>
      <c r="AJ40" s="687"/>
      <c r="AK40" s="687"/>
      <c r="AL40" s="688" t="s">
        <v>138</v>
      </c>
      <c r="AM40" s="689"/>
      <c r="AN40" s="689"/>
      <c r="AO40" s="690"/>
      <c r="AQ40" s="761" t="s">
        <v>344</v>
      </c>
      <c r="AR40" s="762"/>
      <c r="AS40" s="762"/>
      <c r="AT40" s="762"/>
      <c r="AU40" s="762"/>
      <c r="AV40" s="762"/>
      <c r="AW40" s="762"/>
      <c r="AX40" s="762"/>
      <c r="AY40" s="763"/>
      <c r="AZ40" s="683" t="s">
        <v>234</v>
      </c>
      <c r="BA40" s="684"/>
      <c r="BB40" s="684"/>
      <c r="BC40" s="684"/>
      <c r="BD40" s="719"/>
      <c r="BE40" s="719"/>
      <c r="BF40" s="750"/>
      <c r="BG40" s="764" t="s">
        <v>345</v>
      </c>
      <c r="BH40" s="765"/>
      <c r="BI40" s="765"/>
      <c r="BJ40" s="765"/>
      <c r="BK40" s="765"/>
      <c r="BL40" s="236"/>
      <c r="BM40" s="699" t="s">
        <v>346</v>
      </c>
      <c r="BN40" s="699"/>
      <c r="BO40" s="699"/>
      <c r="BP40" s="699"/>
      <c r="BQ40" s="699"/>
      <c r="BR40" s="699"/>
      <c r="BS40" s="699"/>
      <c r="BT40" s="699"/>
      <c r="BU40" s="700"/>
      <c r="BV40" s="683">
        <v>84</v>
      </c>
      <c r="BW40" s="684"/>
      <c r="BX40" s="684"/>
      <c r="BY40" s="684"/>
      <c r="BZ40" s="684"/>
      <c r="CA40" s="684"/>
      <c r="CB40" s="693"/>
      <c r="CD40" s="698" t="s">
        <v>347</v>
      </c>
      <c r="CE40" s="699"/>
      <c r="CF40" s="699"/>
      <c r="CG40" s="699"/>
      <c r="CH40" s="699"/>
      <c r="CI40" s="699"/>
      <c r="CJ40" s="699"/>
      <c r="CK40" s="699"/>
      <c r="CL40" s="699"/>
      <c r="CM40" s="699"/>
      <c r="CN40" s="699"/>
      <c r="CO40" s="699"/>
      <c r="CP40" s="699"/>
      <c r="CQ40" s="700"/>
      <c r="CR40" s="683" t="s">
        <v>234</v>
      </c>
      <c r="CS40" s="684"/>
      <c r="CT40" s="684"/>
      <c r="CU40" s="684"/>
      <c r="CV40" s="684"/>
      <c r="CW40" s="684"/>
      <c r="CX40" s="684"/>
      <c r="CY40" s="685"/>
      <c r="CZ40" s="688" t="s">
        <v>234</v>
      </c>
      <c r="DA40" s="717"/>
      <c r="DB40" s="717"/>
      <c r="DC40" s="721"/>
      <c r="DD40" s="692" t="s">
        <v>138</v>
      </c>
      <c r="DE40" s="684"/>
      <c r="DF40" s="684"/>
      <c r="DG40" s="684"/>
      <c r="DH40" s="684"/>
      <c r="DI40" s="684"/>
      <c r="DJ40" s="684"/>
      <c r="DK40" s="685"/>
      <c r="DL40" s="692" t="s">
        <v>234</v>
      </c>
      <c r="DM40" s="684"/>
      <c r="DN40" s="684"/>
      <c r="DO40" s="684"/>
      <c r="DP40" s="684"/>
      <c r="DQ40" s="684"/>
      <c r="DR40" s="684"/>
      <c r="DS40" s="684"/>
      <c r="DT40" s="684"/>
      <c r="DU40" s="684"/>
      <c r="DV40" s="685"/>
      <c r="DW40" s="688" t="s">
        <v>234</v>
      </c>
      <c r="DX40" s="717"/>
      <c r="DY40" s="717"/>
      <c r="DZ40" s="717"/>
      <c r="EA40" s="717"/>
      <c r="EB40" s="717"/>
      <c r="EC40" s="718"/>
    </row>
    <row r="41" spans="2:133" ht="11.25" customHeight="1" x14ac:dyDescent="0.15">
      <c r="B41" s="680" t="s">
        <v>348</v>
      </c>
      <c r="C41" s="681"/>
      <c r="D41" s="681"/>
      <c r="E41" s="681"/>
      <c r="F41" s="681"/>
      <c r="G41" s="681"/>
      <c r="H41" s="681"/>
      <c r="I41" s="681"/>
      <c r="J41" s="681"/>
      <c r="K41" s="681"/>
      <c r="L41" s="681"/>
      <c r="M41" s="681"/>
      <c r="N41" s="681"/>
      <c r="O41" s="681"/>
      <c r="P41" s="681"/>
      <c r="Q41" s="682"/>
      <c r="R41" s="683">
        <v>293616</v>
      </c>
      <c r="S41" s="684"/>
      <c r="T41" s="684"/>
      <c r="U41" s="684"/>
      <c r="V41" s="684"/>
      <c r="W41" s="684"/>
      <c r="X41" s="684"/>
      <c r="Y41" s="685"/>
      <c r="Z41" s="686">
        <v>2</v>
      </c>
      <c r="AA41" s="686"/>
      <c r="AB41" s="686"/>
      <c r="AC41" s="686"/>
      <c r="AD41" s="687" t="s">
        <v>138</v>
      </c>
      <c r="AE41" s="687"/>
      <c r="AF41" s="687"/>
      <c r="AG41" s="687"/>
      <c r="AH41" s="687"/>
      <c r="AI41" s="687"/>
      <c r="AJ41" s="687"/>
      <c r="AK41" s="687"/>
      <c r="AL41" s="688" t="s">
        <v>234</v>
      </c>
      <c r="AM41" s="689"/>
      <c r="AN41" s="689"/>
      <c r="AO41" s="690"/>
      <c r="AQ41" s="761" t="s">
        <v>349</v>
      </c>
      <c r="AR41" s="762"/>
      <c r="AS41" s="762"/>
      <c r="AT41" s="762"/>
      <c r="AU41" s="762"/>
      <c r="AV41" s="762"/>
      <c r="AW41" s="762"/>
      <c r="AX41" s="762"/>
      <c r="AY41" s="763"/>
      <c r="AZ41" s="683">
        <v>353529</v>
      </c>
      <c r="BA41" s="684"/>
      <c r="BB41" s="684"/>
      <c r="BC41" s="684"/>
      <c r="BD41" s="719"/>
      <c r="BE41" s="719"/>
      <c r="BF41" s="750"/>
      <c r="BG41" s="764"/>
      <c r="BH41" s="765"/>
      <c r="BI41" s="765"/>
      <c r="BJ41" s="765"/>
      <c r="BK41" s="765"/>
      <c r="BL41" s="236"/>
      <c r="BM41" s="699" t="s">
        <v>350</v>
      </c>
      <c r="BN41" s="699"/>
      <c r="BO41" s="699"/>
      <c r="BP41" s="699"/>
      <c r="BQ41" s="699"/>
      <c r="BR41" s="699"/>
      <c r="BS41" s="699"/>
      <c r="BT41" s="699"/>
      <c r="BU41" s="700"/>
      <c r="BV41" s="683" t="s">
        <v>234</v>
      </c>
      <c r="BW41" s="684"/>
      <c r="BX41" s="684"/>
      <c r="BY41" s="684"/>
      <c r="BZ41" s="684"/>
      <c r="CA41" s="684"/>
      <c r="CB41" s="693"/>
      <c r="CD41" s="698" t="s">
        <v>351</v>
      </c>
      <c r="CE41" s="699"/>
      <c r="CF41" s="699"/>
      <c r="CG41" s="699"/>
      <c r="CH41" s="699"/>
      <c r="CI41" s="699"/>
      <c r="CJ41" s="699"/>
      <c r="CK41" s="699"/>
      <c r="CL41" s="699"/>
      <c r="CM41" s="699"/>
      <c r="CN41" s="699"/>
      <c r="CO41" s="699"/>
      <c r="CP41" s="699"/>
      <c r="CQ41" s="700"/>
      <c r="CR41" s="683" t="s">
        <v>234</v>
      </c>
      <c r="CS41" s="719"/>
      <c r="CT41" s="719"/>
      <c r="CU41" s="719"/>
      <c r="CV41" s="719"/>
      <c r="CW41" s="719"/>
      <c r="CX41" s="719"/>
      <c r="CY41" s="720"/>
      <c r="CZ41" s="688" t="s">
        <v>234</v>
      </c>
      <c r="DA41" s="717"/>
      <c r="DB41" s="717"/>
      <c r="DC41" s="721"/>
      <c r="DD41" s="692" t="s">
        <v>234</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24" t="s">
        <v>352</v>
      </c>
      <c r="C42" s="725"/>
      <c r="D42" s="725"/>
      <c r="E42" s="725"/>
      <c r="F42" s="725"/>
      <c r="G42" s="725"/>
      <c r="H42" s="725"/>
      <c r="I42" s="725"/>
      <c r="J42" s="725"/>
      <c r="K42" s="725"/>
      <c r="L42" s="725"/>
      <c r="M42" s="725"/>
      <c r="N42" s="725"/>
      <c r="O42" s="725"/>
      <c r="P42" s="725"/>
      <c r="Q42" s="726"/>
      <c r="R42" s="768">
        <v>15012906</v>
      </c>
      <c r="S42" s="769"/>
      <c r="T42" s="769"/>
      <c r="U42" s="769"/>
      <c r="V42" s="769"/>
      <c r="W42" s="769"/>
      <c r="X42" s="769"/>
      <c r="Y42" s="777"/>
      <c r="Z42" s="778">
        <v>100</v>
      </c>
      <c r="AA42" s="778"/>
      <c r="AB42" s="778"/>
      <c r="AC42" s="778"/>
      <c r="AD42" s="779">
        <v>7308405</v>
      </c>
      <c r="AE42" s="779"/>
      <c r="AF42" s="779"/>
      <c r="AG42" s="779"/>
      <c r="AH42" s="779"/>
      <c r="AI42" s="779"/>
      <c r="AJ42" s="779"/>
      <c r="AK42" s="779"/>
      <c r="AL42" s="780">
        <v>100</v>
      </c>
      <c r="AM42" s="755"/>
      <c r="AN42" s="755"/>
      <c r="AO42" s="781"/>
      <c r="AQ42" s="782" t="s">
        <v>353</v>
      </c>
      <c r="AR42" s="783"/>
      <c r="AS42" s="783"/>
      <c r="AT42" s="783"/>
      <c r="AU42" s="783"/>
      <c r="AV42" s="783"/>
      <c r="AW42" s="783"/>
      <c r="AX42" s="783"/>
      <c r="AY42" s="784"/>
      <c r="AZ42" s="768">
        <v>1101013</v>
      </c>
      <c r="BA42" s="769"/>
      <c r="BB42" s="769"/>
      <c r="BC42" s="769"/>
      <c r="BD42" s="754"/>
      <c r="BE42" s="754"/>
      <c r="BF42" s="756"/>
      <c r="BG42" s="766"/>
      <c r="BH42" s="767"/>
      <c r="BI42" s="767"/>
      <c r="BJ42" s="767"/>
      <c r="BK42" s="767"/>
      <c r="BL42" s="237"/>
      <c r="BM42" s="709" t="s">
        <v>354</v>
      </c>
      <c r="BN42" s="709"/>
      <c r="BO42" s="709"/>
      <c r="BP42" s="709"/>
      <c r="BQ42" s="709"/>
      <c r="BR42" s="709"/>
      <c r="BS42" s="709"/>
      <c r="BT42" s="709"/>
      <c r="BU42" s="710"/>
      <c r="BV42" s="768">
        <v>340</v>
      </c>
      <c r="BW42" s="769"/>
      <c r="BX42" s="769"/>
      <c r="BY42" s="769"/>
      <c r="BZ42" s="769"/>
      <c r="CA42" s="769"/>
      <c r="CB42" s="776"/>
      <c r="CD42" s="680" t="s">
        <v>355</v>
      </c>
      <c r="CE42" s="681"/>
      <c r="CF42" s="681"/>
      <c r="CG42" s="681"/>
      <c r="CH42" s="681"/>
      <c r="CI42" s="681"/>
      <c r="CJ42" s="681"/>
      <c r="CK42" s="681"/>
      <c r="CL42" s="681"/>
      <c r="CM42" s="681"/>
      <c r="CN42" s="681"/>
      <c r="CO42" s="681"/>
      <c r="CP42" s="681"/>
      <c r="CQ42" s="682"/>
      <c r="CR42" s="683">
        <v>2726925</v>
      </c>
      <c r="CS42" s="684"/>
      <c r="CT42" s="684"/>
      <c r="CU42" s="684"/>
      <c r="CV42" s="684"/>
      <c r="CW42" s="684"/>
      <c r="CX42" s="684"/>
      <c r="CY42" s="685"/>
      <c r="CZ42" s="688">
        <v>18.399999999999999</v>
      </c>
      <c r="DA42" s="689"/>
      <c r="DB42" s="689"/>
      <c r="DC42" s="701"/>
      <c r="DD42" s="692">
        <v>448771</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356</v>
      </c>
      <c r="CE43" s="681"/>
      <c r="CF43" s="681"/>
      <c r="CG43" s="681"/>
      <c r="CH43" s="681"/>
      <c r="CI43" s="681"/>
      <c r="CJ43" s="681"/>
      <c r="CK43" s="681"/>
      <c r="CL43" s="681"/>
      <c r="CM43" s="681"/>
      <c r="CN43" s="681"/>
      <c r="CO43" s="681"/>
      <c r="CP43" s="681"/>
      <c r="CQ43" s="682"/>
      <c r="CR43" s="683">
        <v>369232</v>
      </c>
      <c r="CS43" s="719"/>
      <c r="CT43" s="719"/>
      <c r="CU43" s="719"/>
      <c r="CV43" s="719"/>
      <c r="CW43" s="719"/>
      <c r="CX43" s="719"/>
      <c r="CY43" s="720"/>
      <c r="CZ43" s="688">
        <v>2.5</v>
      </c>
      <c r="DA43" s="717"/>
      <c r="DB43" s="717"/>
      <c r="DC43" s="721"/>
      <c r="DD43" s="692">
        <v>369232</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304</v>
      </c>
      <c r="CE44" s="796"/>
      <c r="CF44" s="680" t="s">
        <v>357</v>
      </c>
      <c r="CG44" s="681"/>
      <c r="CH44" s="681"/>
      <c r="CI44" s="681"/>
      <c r="CJ44" s="681"/>
      <c r="CK44" s="681"/>
      <c r="CL44" s="681"/>
      <c r="CM44" s="681"/>
      <c r="CN44" s="681"/>
      <c r="CO44" s="681"/>
      <c r="CP44" s="681"/>
      <c r="CQ44" s="682"/>
      <c r="CR44" s="683">
        <v>2711242</v>
      </c>
      <c r="CS44" s="684"/>
      <c r="CT44" s="684"/>
      <c r="CU44" s="684"/>
      <c r="CV44" s="684"/>
      <c r="CW44" s="684"/>
      <c r="CX44" s="684"/>
      <c r="CY44" s="685"/>
      <c r="CZ44" s="688">
        <v>18.3</v>
      </c>
      <c r="DA44" s="689"/>
      <c r="DB44" s="689"/>
      <c r="DC44" s="701"/>
      <c r="DD44" s="692">
        <v>438588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358</v>
      </c>
      <c r="CG45" s="681"/>
      <c r="CH45" s="681"/>
      <c r="CI45" s="681"/>
      <c r="CJ45" s="681"/>
      <c r="CK45" s="681"/>
      <c r="CL45" s="681"/>
      <c r="CM45" s="681"/>
      <c r="CN45" s="681"/>
      <c r="CO45" s="681"/>
      <c r="CP45" s="681"/>
      <c r="CQ45" s="682"/>
      <c r="CR45" s="683">
        <v>629897</v>
      </c>
      <c r="CS45" s="719"/>
      <c r="CT45" s="719"/>
      <c r="CU45" s="719"/>
      <c r="CV45" s="719"/>
      <c r="CW45" s="719"/>
      <c r="CX45" s="719"/>
      <c r="CY45" s="720"/>
      <c r="CZ45" s="688">
        <v>4.3</v>
      </c>
      <c r="DA45" s="717"/>
      <c r="DB45" s="717"/>
      <c r="DC45" s="721"/>
      <c r="DD45" s="692">
        <v>11613</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360</v>
      </c>
      <c r="CG46" s="681"/>
      <c r="CH46" s="681"/>
      <c r="CI46" s="681"/>
      <c r="CJ46" s="681"/>
      <c r="CK46" s="681"/>
      <c r="CL46" s="681"/>
      <c r="CM46" s="681"/>
      <c r="CN46" s="681"/>
      <c r="CO46" s="681"/>
      <c r="CP46" s="681"/>
      <c r="CQ46" s="682"/>
      <c r="CR46" s="683">
        <v>2081345</v>
      </c>
      <c r="CS46" s="684"/>
      <c r="CT46" s="684"/>
      <c r="CU46" s="684"/>
      <c r="CV46" s="684"/>
      <c r="CW46" s="684"/>
      <c r="CX46" s="684"/>
      <c r="CY46" s="685"/>
      <c r="CZ46" s="688">
        <v>14.1</v>
      </c>
      <c r="DA46" s="689"/>
      <c r="DB46" s="689"/>
      <c r="DC46" s="701"/>
      <c r="DD46" s="692">
        <v>426975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362</v>
      </c>
      <c r="CG47" s="681"/>
      <c r="CH47" s="681"/>
      <c r="CI47" s="681"/>
      <c r="CJ47" s="681"/>
      <c r="CK47" s="681"/>
      <c r="CL47" s="681"/>
      <c r="CM47" s="681"/>
      <c r="CN47" s="681"/>
      <c r="CO47" s="681"/>
      <c r="CP47" s="681"/>
      <c r="CQ47" s="682"/>
      <c r="CR47" s="683">
        <v>15683</v>
      </c>
      <c r="CS47" s="719"/>
      <c r="CT47" s="719"/>
      <c r="CU47" s="719"/>
      <c r="CV47" s="719"/>
      <c r="CW47" s="719"/>
      <c r="CX47" s="719"/>
      <c r="CY47" s="720"/>
      <c r="CZ47" s="688">
        <v>0.1</v>
      </c>
      <c r="DA47" s="717"/>
      <c r="DB47" s="717"/>
      <c r="DC47" s="721"/>
      <c r="DD47" s="692">
        <v>10183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363</v>
      </c>
      <c r="CD48" s="799"/>
      <c r="CE48" s="800"/>
      <c r="CF48" s="680" t="s">
        <v>364</v>
      </c>
      <c r="CG48" s="681"/>
      <c r="CH48" s="681"/>
      <c r="CI48" s="681"/>
      <c r="CJ48" s="681"/>
      <c r="CK48" s="681"/>
      <c r="CL48" s="681"/>
      <c r="CM48" s="681"/>
      <c r="CN48" s="681"/>
      <c r="CO48" s="681"/>
      <c r="CP48" s="681"/>
      <c r="CQ48" s="682"/>
      <c r="CR48" s="683" t="s">
        <v>234</v>
      </c>
      <c r="CS48" s="684"/>
      <c r="CT48" s="684"/>
      <c r="CU48" s="684"/>
      <c r="CV48" s="684"/>
      <c r="CW48" s="684"/>
      <c r="CX48" s="684"/>
      <c r="CY48" s="685"/>
      <c r="CZ48" s="688" t="s">
        <v>138</v>
      </c>
      <c r="DA48" s="689"/>
      <c r="DB48" s="689"/>
      <c r="DC48" s="701"/>
      <c r="DD48" s="692" t="s">
        <v>138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24" t="s">
        <v>365</v>
      </c>
      <c r="CE49" s="725"/>
      <c r="CF49" s="725"/>
      <c r="CG49" s="725"/>
      <c r="CH49" s="725"/>
      <c r="CI49" s="725"/>
      <c r="CJ49" s="725"/>
      <c r="CK49" s="725"/>
      <c r="CL49" s="725"/>
      <c r="CM49" s="725"/>
      <c r="CN49" s="725"/>
      <c r="CO49" s="725"/>
      <c r="CP49" s="725"/>
      <c r="CQ49" s="726"/>
      <c r="CR49" s="768">
        <v>14799358</v>
      </c>
      <c r="CS49" s="754"/>
      <c r="CT49" s="754"/>
      <c r="CU49" s="754"/>
      <c r="CV49" s="754"/>
      <c r="CW49" s="754"/>
      <c r="CX49" s="754"/>
      <c r="CY49" s="785"/>
      <c r="CZ49" s="780">
        <v>100</v>
      </c>
      <c r="DA49" s="786"/>
      <c r="DB49" s="786"/>
      <c r="DC49" s="787"/>
      <c r="DD49" s="788">
        <v>9302337</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tuQwVN27+XO9fI/Eih44w6fPMbvGk3QRnZhFisrdlqB0tLYZt5kfDm5wOhPeUQAlOCM05DsL8yEp23uegfD9Q==" saltValue="PQIAK09ZHW5Ixl/k1Ac7k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367</v>
      </c>
      <c r="DK2" s="831"/>
      <c r="DL2" s="831"/>
      <c r="DM2" s="831"/>
      <c r="DN2" s="831"/>
      <c r="DO2" s="832"/>
      <c r="DP2" s="250"/>
      <c r="DQ2" s="830" t="s">
        <v>368</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369</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371</v>
      </c>
      <c r="B5" s="825"/>
      <c r="C5" s="825"/>
      <c r="D5" s="825"/>
      <c r="E5" s="825"/>
      <c r="F5" s="825"/>
      <c r="G5" s="825"/>
      <c r="H5" s="825"/>
      <c r="I5" s="825"/>
      <c r="J5" s="825"/>
      <c r="K5" s="825"/>
      <c r="L5" s="825"/>
      <c r="M5" s="825"/>
      <c r="N5" s="825"/>
      <c r="O5" s="825"/>
      <c r="P5" s="826"/>
      <c r="Q5" s="801" t="s">
        <v>372</v>
      </c>
      <c r="R5" s="802"/>
      <c r="S5" s="802"/>
      <c r="T5" s="802"/>
      <c r="U5" s="803"/>
      <c r="V5" s="801" t="s">
        <v>373</v>
      </c>
      <c r="W5" s="802"/>
      <c r="X5" s="802"/>
      <c r="Y5" s="802"/>
      <c r="Z5" s="803"/>
      <c r="AA5" s="801" t="s">
        <v>374</v>
      </c>
      <c r="AB5" s="802"/>
      <c r="AC5" s="802"/>
      <c r="AD5" s="802"/>
      <c r="AE5" s="802"/>
      <c r="AF5" s="834" t="s">
        <v>375</v>
      </c>
      <c r="AG5" s="802"/>
      <c r="AH5" s="802"/>
      <c r="AI5" s="802"/>
      <c r="AJ5" s="813"/>
      <c r="AK5" s="802" t="s">
        <v>376</v>
      </c>
      <c r="AL5" s="802"/>
      <c r="AM5" s="802"/>
      <c r="AN5" s="802"/>
      <c r="AO5" s="803"/>
      <c r="AP5" s="801" t="s">
        <v>377</v>
      </c>
      <c r="AQ5" s="802"/>
      <c r="AR5" s="802"/>
      <c r="AS5" s="802"/>
      <c r="AT5" s="803"/>
      <c r="AU5" s="801" t="s">
        <v>378</v>
      </c>
      <c r="AV5" s="802"/>
      <c r="AW5" s="802"/>
      <c r="AX5" s="802"/>
      <c r="AY5" s="813"/>
      <c r="AZ5" s="257"/>
      <c r="BA5" s="257"/>
      <c r="BB5" s="257"/>
      <c r="BC5" s="257"/>
      <c r="BD5" s="257"/>
      <c r="BE5" s="258"/>
      <c r="BF5" s="258"/>
      <c r="BG5" s="258"/>
      <c r="BH5" s="258"/>
      <c r="BI5" s="258"/>
      <c r="BJ5" s="258"/>
      <c r="BK5" s="258"/>
      <c r="BL5" s="258"/>
      <c r="BM5" s="258"/>
      <c r="BN5" s="258"/>
      <c r="BO5" s="258"/>
      <c r="BP5" s="258"/>
      <c r="BQ5" s="824" t="s">
        <v>379</v>
      </c>
      <c r="BR5" s="825"/>
      <c r="BS5" s="825"/>
      <c r="BT5" s="825"/>
      <c r="BU5" s="825"/>
      <c r="BV5" s="825"/>
      <c r="BW5" s="825"/>
      <c r="BX5" s="825"/>
      <c r="BY5" s="825"/>
      <c r="BZ5" s="825"/>
      <c r="CA5" s="825"/>
      <c r="CB5" s="825"/>
      <c r="CC5" s="825"/>
      <c r="CD5" s="825"/>
      <c r="CE5" s="825"/>
      <c r="CF5" s="825"/>
      <c r="CG5" s="826"/>
      <c r="CH5" s="801" t="s">
        <v>380</v>
      </c>
      <c r="CI5" s="802"/>
      <c r="CJ5" s="802"/>
      <c r="CK5" s="802"/>
      <c r="CL5" s="803"/>
      <c r="CM5" s="801" t="s">
        <v>381</v>
      </c>
      <c r="CN5" s="802"/>
      <c r="CO5" s="802"/>
      <c r="CP5" s="802"/>
      <c r="CQ5" s="803"/>
      <c r="CR5" s="801" t="s">
        <v>382</v>
      </c>
      <c r="CS5" s="802"/>
      <c r="CT5" s="802"/>
      <c r="CU5" s="802"/>
      <c r="CV5" s="803"/>
      <c r="CW5" s="801" t="s">
        <v>383</v>
      </c>
      <c r="CX5" s="802"/>
      <c r="CY5" s="802"/>
      <c r="CZ5" s="802"/>
      <c r="DA5" s="803"/>
      <c r="DB5" s="801" t="s">
        <v>384</v>
      </c>
      <c r="DC5" s="802"/>
      <c r="DD5" s="802"/>
      <c r="DE5" s="802"/>
      <c r="DF5" s="803"/>
      <c r="DG5" s="807" t="s">
        <v>385</v>
      </c>
      <c r="DH5" s="808"/>
      <c r="DI5" s="808"/>
      <c r="DJ5" s="808"/>
      <c r="DK5" s="809"/>
      <c r="DL5" s="807" t="s">
        <v>386</v>
      </c>
      <c r="DM5" s="808"/>
      <c r="DN5" s="808"/>
      <c r="DO5" s="808"/>
      <c r="DP5" s="809"/>
      <c r="DQ5" s="801" t="s">
        <v>387</v>
      </c>
      <c r="DR5" s="802"/>
      <c r="DS5" s="802"/>
      <c r="DT5" s="802"/>
      <c r="DU5" s="803"/>
      <c r="DV5" s="801" t="s">
        <v>378</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388</v>
      </c>
      <c r="C7" s="816"/>
      <c r="D7" s="816"/>
      <c r="E7" s="816"/>
      <c r="F7" s="816"/>
      <c r="G7" s="816"/>
      <c r="H7" s="816"/>
      <c r="I7" s="816"/>
      <c r="J7" s="816"/>
      <c r="K7" s="816"/>
      <c r="L7" s="816"/>
      <c r="M7" s="816"/>
      <c r="N7" s="816"/>
      <c r="O7" s="816"/>
      <c r="P7" s="817"/>
      <c r="Q7" s="818">
        <v>14964</v>
      </c>
      <c r="R7" s="819"/>
      <c r="S7" s="819"/>
      <c r="T7" s="819"/>
      <c r="U7" s="819"/>
      <c r="V7" s="819">
        <v>14750</v>
      </c>
      <c r="W7" s="819"/>
      <c r="X7" s="819"/>
      <c r="Y7" s="819"/>
      <c r="Z7" s="819"/>
      <c r="AA7" s="819">
        <v>214</v>
      </c>
      <c r="AB7" s="819"/>
      <c r="AC7" s="819"/>
      <c r="AD7" s="819"/>
      <c r="AE7" s="820"/>
      <c r="AF7" s="821">
        <v>124</v>
      </c>
      <c r="AG7" s="822"/>
      <c r="AH7" s="822"/>
      <c r="AI7" s="822"/>
      <c r="AJ7" s="823"/>
      <c r="AK7" s="858"/>
      <c r="AL7" s="859"/>
      <c r="AM7" s="859"/>
      <c r="AN7" s="859"/>
      <c r="AO7" s="859"/>
      <c r="AP7" s="859">
        <v>18853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t="s">
        <v>389</v>
      </c>
      <c r="C8" s="840"/>
      <c r="D8" s="840"/>
      <c r="E8" s="840"/>
      <c r="F8" s="840"/>
      <c r="G8" s="840"/>
      <c r="H8" s="840"/>
      <c r="I8" s="840"/>
      <c r="J8" s="840"/>
      <c r="K8" s="840"/>
      <c r="L8" s="840"/>
      <c r="M8" s="840"/>
      <c r="N8" s="840"/>
      <c r="O8" s="840"/>
      <c r="P8" s="841"/>
      <c r="Q8" s="842">
        <v>72</v>
      </c>
      <c r="R8" s="843"/>
      <c r="S8" s="843"/>
      <c r="T8" s="843"/>
      <c r="U8" s="843"/>
      <c r="V8" s="843">
        <v>73</v>
      </c>
      <c r="W8" s="843"/>
      <c r="X8" s="843"/>
      <c r="Y8" s="843"/>
      <c r="Z8" s="843"/>
      <c r="AA8" s="843">
        <v>-1</v>
      </c>
      <c r="AB8" s="843"/>
      <c r="AC8" s="843"/>
      <c r="AD8" s="843"/>
      <c r="AE8" s="844"/>
      <c r="AF8" s="845">
        <v>-1</v>
      </c>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3"/>
      <c r="AL22" s="884"/>
      <c r="AM22" s="884"/>
      <c r="AN22" s="884"/>
      <c r="AO22" s="884"/>
      <c r="AP22" s="884"/>
      <c r="AQ22" s="884"/>
      <c r="AR22" s="884"/>
      <c r="AS22" s="884"/>
      <c r="AT22" s="884"/>
      <c r="AU22" s="885"/>
      <c r="AV22" s="885"/>
      <c r="AW22" s="885"/>
      <c r="AX22" s="885"/>
      <c r="AY22" s="886"/>
      <c r="AZ22" s="887" t="s">
        <v>390</v>
      </c>
      <c r="BA22" s="887"/>
      <c r="BB22" s="887"/>
      <c r="BC22" s="887"/>
      <c r="BD22" s="888"/>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391</v>
      </c>
      <c r="B23" s="874" t="s">
        <v>392</v>
      </c>
      <c r="C23" s="875"/>
      <c r="D23" s="875"/>
      <c r="E23" s="875"/>
      <c r="F23" s="875"/>
      <c r="G23" s="875"/>
      <c r="H23" s="875"/>
      <c r="I23" s="875"/>
      <c r="J23" s="875"/>
      <c r="K23" s="875"/>
      <c r="L23" s="875"/>
      <c r="M23" s="875"/>
      <c r="N23" s="875"/>
      <c r="O23" s="875"/>
      <c r="P23" s="876"/>
      <c r="Q23" s="877">
        <v>15013</v>
      </c>
      <c r="R23" s="878"/>
      <c r="S23" s="878"/>
      <c r="T23" s="878"/>
      <c r="U23" s="878"/>
      <c r="V23" s="877">
        <v>14799</v>
      </c>
      <c r="W23" s="878"/>
      <c r="X23" s="878"/>
      <c r="Y23" s="878"/>
      <c r="Z23" s="878"/>
      <c r="AA23" s="877">
        <v>214</v>
      </c>
      <c r="AB23" s="878"/>
      <c r="AC23" s="878"/>
      <c r="AD23" s="878"/>
      <c r="AE23" s="878"/>
      <c r="AF23" s="879">
        <v>123</v>
      </c>
      <c r="AG23" s="878"/>
      <c r="AH23" s="878"/>
      <c r="AI23" s="878"/>
      <c r="AJ23" s="880"/>
      <c r="AK23" s="881"/>
      <c r="AL23" s="882"/>
      <c r="AM23" s="882"/>
      <c r="AN23" s="882"/>
      <c r="AO23" s="882"/>
      <c r="AP23" s="878">
        <v>18853</v>
      </c>
      <c r="AQ23" s="878"/>
      <c r="AR23" s="878"/>
      <c r="AS23" s="878"/>
      <c r="AT23" s="878"/>
      <c r="AU23" s="878">
        <f>SUM(AU7:AY22)</f>
        <v>0</v>
      </c>
      <c r="AV23" s="878"/>
      <c r="AW23" s="878"/>
      <c r="AX23" s="878"/>
      <c r="AY23" s="878"/>
      <c r="AZ23" s="890" t="s">
        <v>393</v>
      </c>
      <c r="BA23" s="891"/>
      <c r="BB23" s="891"/>
      <c r="BC23" s="891"/>
      <c r="BD23" s="892"/>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89" t="s">
        <v>394</v>
      </c>
      <c r="B24" s="889"/>
      <c r="C24" s="889"/>
      <c r="D24" s="889"/>
      <c r="E24" s="889"/>
      <c r="F24" s="889"/>
      <c r="G24" s="889"/>
      <c r="H24" s="889"/>
      <c r="I24" s="889"/>
      <c r="J24" s="889"/>
      <c r="K24" s="889"/>
      <c r="L24" s="889"/>
      <c r="M24" s="889"/>
      <c r="N24" s="889"/>
      <c r="O24" s="889"/>
      <c r="P24" s="889"/>
      <c r="Q24" s="889"/>
      <c r="R24" s="889"/>
      <c r="S24" s="889"/>
      <c r="T24" s="889"/>
      <c r="U24" s="889"/>
      <c r="V24" s="889"/>
      <c r="W24" s="889"/>
      <c r="X24" s="889"/>
      <c r="Y24" s="889"/>
      <c r="Z24" s="889"/>
      <c r="AA24" s="889"/>
      <c r="AB24" s="889"/>
      <c r="AC24" s="889"/>
      <c r="AD24" s="889"/>
      <c r="AE24" s="889"/>
      <c r="AF24" s="889"/>
      <c r="AG24" s="889"/>
      <c r="AH24" s="889"/>
      <c r="AI24" s="889"/>
      <c r="AJ24" s="889"/>
      <c r="AK24" s="889"/>
      <c r="AL24" s="889"/>
      <c r="AM24" s="889"/>
      <c r="AN24" s="889"/>
      <c r="AO24" s="889"/>
      <c r="AP24" s="889"/>
      <c r="AQ24" s="889"/>
      <c r="AR24" s="889"/>
      <c r="AS24" s="889"/>
      <c r="AT24" s="889"/>
      <c r="AU24" s="889"/>
      <c r="AV24" s="889"/>
      <c r="AW24" s="889"/>
      <c r="AX24" s="889"/>
      <c r="AY24" s="889"/>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395</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371</v>
      </c>
      <c r="B26" s="825"/>
      <c r="C26" s="825"/>
      <c r="D26" s="825"/>
      <c r="E26" s="825"/>
      <c r="F26" s="825"/>
      <c r="G26" s="825"/>
      <c r="H26" s="825"/>
      <c r="I26" s="825"/>
      <c r="J26" s="825"/>
      <c r="K26" s="825"/>
      <c r="L26" s="825"/>
      <c r="M26" s="825"/>
      <c r="N26" s="825"/>
      <c r="O26" s="825"/>
      <c r="P26" s="826"/>
      <c r="Q26" s="801" t="s">
        <v>396</v>
      </c>
      <c r="R26" s="802"/>
      <c r="S26" s="802"/>
      <c r="T26" s="802"/>
      <c r="U26" s="803"/>
      <c r="V26" s="801" t="s">
        <v>397</v>
      </c>
      <c r="W26" s="802"/>
      <c r="X26" s="802"/>
      <c r="Y26" s="802"/>
      <c r="Z26" s="803"/>
      <c r="AA26" s="801" t="s">
        <v>398</v>
      </c>
      <c r="AB26" s="802"/>
      <c r="AC26" s="802"/>
      <c r="AD26" s="802"/>
      <c r="AE26" s="802"/>
      <c r="AF26" s="893" t="s">
        <v>399</v>
      </c>
      <c r="AG26" s="894"/>
      <c r="AH26" s="894"/>
      <c r="AI26" s="894"/>
      <c r="AJ26" s="895"/>
      <c r="AK26" s="802" t="s">
        <v>400</v>
      </c>
      <c r="AL26" s="802"/>
      <c r="AM26" s="802"/>
      <c r="AN26" s="802"/>
      <c r="AO26" s="803"/>
      <c r="AP26" s="801" t="s">
        <v>401</v>
      </c>
      <c r="AQ26" s="802"/>
      <c r="AR26" s="802"/>
      <c r="AS26" s="802"/>
      <c r="AT26" s="803"/>
      <c r="AU26" s="801" t="s">
        <v>402</v>
      </c>
      <c r="AV26" s="802"/>
      <c r="AW26" s="802"/>
      <c r="AX26" s="802"/>
      <c r="AY26" s="803"/>
      <c r="AZ26" s="801" t="s">
        <v>403</v>
      </c>
      <c r="BA26" s="802"/>
      <c r="BB26" s="802"/>
      <c r="BC26" s="802"/>
      <c r="BD26" s="803"/>
      <c r="BE26" s="801" t="s">
        <v>378</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6"/>
      <c r="AG27" s="897"/>
      <c r="AH27" s="897"/>
      <c r="AI27" s="897"/>
      <c r="AJ27" s="898"/>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404</v>
      </c>
      <c r="C28" s="816"/>
      <c r="D28" s="816"/>
      <c r="E28" s="816"/>
      <c r="F28" s="816"/>
      <c r="G28" s="816"/>
      <c r="H28" s="816"/>
      <c r="I28" s="816"/>
      <c r="J28" s="816"/>
      <c r="K28" s="816"/>
      <c r="L28" s="816"/>
      <c r="M28" s="816"/>
      <c r="N28" s="816"/>
      <c r="O28" s="816"/>
      <c r="P28" s="817"/>
      <c r="Q28" s="903">
        <v>3270</v>
      </c>
      <c r="R28" s="904"/>
      <c r="S28" s="904"/>
      <c r="T28" s="904"/>
      <c r="U28" s="904"/>
      <c r="V28" s="904">
        <v>3561</v>
      </c>
      <c r="W28" s="904"/>
      <c r="X28" s="904"/>
      <c r="Y28" s="904"/>
      <c r="Z28" s="904"/>
      <c r="AA28" s="844">
        <v>-291</v>
      </c>
      <c r="AB28" s="846"/>
      <c r="AC28" s="846"/>
      <c r="AD28" s="846"/>
      <c r="AE28" s="847"/>
      <c r="AF28" s="905">
        <v>-291</v>
      </c>
      <c r="AG28" s="904"/>
      <c r="AH28" s="904"/>
      <c r="AI28" s="904"/>
      <c r="AJ28" s="906"/>
      <c r="AK28" s="907">
        <v>354</v>
      </c>
      <c r="AL28" s="899"/>
      <c r="AM28" s="899"/>
      <c r="AN28" s="899"/>
      <c r="AO28" s="899"/>
      <c r="AP28" s="899" t="s">
        <v>604</v>
      </c>
      <c r="AQ28" s="899"/>
      <c r="AR28" s="899"/>
      <c r="AS28" s="899"/>
      <c r="AT28" s="899"/>
      <c r="AU28" s="899" t="s">
        <v>606</v>
      </c>
      <c r="AV28" s="899"/>
      <c r="AW28" s="899"/>
      <c r="AX28" s="899"/>
      <c r="AY28" s="899"/>
      <c r="AZ28" s="900" t="s">
        <v>604</v>
      </c>
      <c r="BA28" s="900"/>
      <c r="BB28" s="900"/>
      <c r="BC28" s="900"/>
      <c r="BD28" s="900"/>
      <c r="BE28" s="901"/>
      <c r="BF28" s="901"/>
      <c r="BG28" s="901"/>
      <c r="BH28" s="901"/>
      <c r="BI28" s="902"/>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405</v>
      </c>
      <c r="C29" s="840"/>
      <c r="D29" s="840"/>
      <c r="E29" s="840"/>
      <c r="F29" s="840"/>
      <c r="G29" s="840"/>
      <c r="H29" s="840"/>
      <c r="I29" s="840"/>
      <c r="J29" s="840"/>
      <c r="K29" s="840"/>
      <c r="L29" s="840"/>
      <c r="M29" s="840"/>
      <c r="N29" s="840"/>
      <c r="O29" s="840"/>
      <c r="P29" s="841"/>
      <c r="Q29" s="842">
        <v>3632</v>
      </c>
      <c r="R29" s="843"/>
      <c r="S29" s="843"/>
      <c r="T29" s="843"/>
      <c r="U29" s="843"/>
      <c r="V29" s="843">
        <v>3562</v>
      </c>
      <c r="W29" s="843"/>
      <c r="X29" s="843"/>
      <c r="Y29" s="843"/>
      <c r="Z29" s="843"/>
      <c r="AA29" s="844">
        <v>70</v>
      </c>
      <c r="AB29" s="846"/>
      <c r="AC29" s="846"/>
      <c r="AD29" s="846"/>
      <c r="AE29" s="847"/>
      <c r="AF29" s="845">
        <v>70</v>
      </c>
      <c r="AG29" s="846"/>
      <c r="AH29" s="846"/>
      <c r="AI29" s="846"/>
      <c r="AJ29" s="847"/>
      <c r="AK29" s="910">
        <v>530</v>
      </c>
      <c r="AL29" s="911"/>
      <c r="AM29" s="911"/>
      <c r="AN29" s="911"/>
      <c r="AO29" s="911"/>
      <c r="AP29" s="911" t="s">
        <v>604</v>
      </c>
      <c r="AQ29" s="911"/>
      <c r="AR29" s="911"/>
      <c r="AS29" s="911"/>
      <c r="AT29" s="911"/>
      <c r="AU29" s="911" t="s">
        <v>608</v>
      </c>
      <c r="AV29" s="911"/>
      <c r="AW29" s="911"/>
      <c r="AX29" s="911"/>
      <c r="AY29" s="911"/>
      <c r="AZ29" s="912" t="s">
        <v>604</v>
      </c>
      <c r="BA29" s="912"/>
      <c r="BB29" s="912"/>
      <c r="BC29" s="912"/>
      <c r="BD29" s="912"/>
      <c r="BE29" s="908"/>
      <c r="BF29" s="908"/>
      <c r="BG29" s="908"/>
      <c r="BH29" s="908"/>
      <c r="BI29" s="909"/>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406</v>
      </c>
      <c r="C30" s="840"/>
      <c r="D30" s="840"/>
      <c r="E30" s="840"/>
      <c r="F30" s="840"/>
      <c r="G30" s="840"/>
      <c r="H30" s="840"/>
      <c r="I30" s="840"/>
      <c r="J30" s="840"/>
      <c r="K30" s="840"/>
      <c r="L30" s="840"/>
      <c r="M30" s="840"/>
      <c r="N30" s="840"/>
      <c r="O30" s="840"/>
      <c r="P30" s="841"/>
      <c r="Q30" s="842">
        <v>440</v>
      </c>
      <c r="R30" s="843"/>
      <c r="S30" s="843"/>
      <c r="T30" s="843"/>
      <c r="U30" s="843"/>
      <c r="V30" s="843">
        <v>439</v>
      </c>
      <c r="W30" s="843"/>
      <c r="X30" s="843"/>
      <c r="Y30" s="843"/>
      <c r="Z30" s="843"/>
      <c r="AA30" s="844">
        <v>1</v>
      </c>
      <c r="AB30" s="846"/>
      <c r="AC30" s="846"/>
      <c r="AD30" s="846"/>
      <c r="AE30" s="847"/>
      <c r="AF30" s="845">
        <v>1</v>
      </c>
      <c r="AG30" s="846"/>
      <c r="AH30" s="846"/>
      <c r="AI30" s="846"/>
      <c r="AJ30" s="847"/>
      <c r="AK30" s="910">
        <v>147</v>
      </c>
      <c r="AL30" s="911"/>
      <c r="AM30" s="911"/>
      <c r="AN30" s="911"/>
      <c r="AO30" s="911"/>
      <c r="AP30" s="911" t="s">
        <v>607</v>
      </c>
      <c r="AQ30" s="911"/>
      <c r="AR30" s="911"/>
      <c r="AS30" s="911"/>
      <c r="AT30" s="911"/>
      <c r="AU30" s="911" t="s">
        <v>603</v>
      </c>
      <c r="AV30" s="911"/>
      <c r="AW30" s="911"/>
      <c r="AX30" s="911"/>
      <c r="AY30" s="911"/>
      <c r="AZ30" s="912" t="s">
        <v>609</v>
      </c>
      <c r="BA30" s="912"/>
      <c r="BB30" s="912"/>
      <c r="BC30" s="912"/>
      <c r="BD30" s="912"/>
      <c r="BE30" s="908"/>
      <c r="BF30" s="908"/>
      <c r="BG30" s="908"/>
      <c r="BH30" s="908"/>
      <c r="BI30" s="909"/>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407</v>
      </c>
      <c r="C31" s="840"/>
      <c r="D31" s="840"/>
      <c r="E31" s="840"/>
      <c r="F31" s="840"/>
      <c r="G31" s="840"/>
      <c r="H31" s="840"/>
      <c r="I31" s="840"/>
      <c r="J31" s="840"/>
      <c r="K31" s="840"/>
      <c r="L31" s="840"/>
      <c r="M31" s="840"/>
      <c r="N31" s="840"/>
      <c r="O31" s="840"/>
      <c r="P31" s="841"/>
      <c r="Q31" s="842">
        <v>712</v>
      </c>
      <c r="R31" s="843"/>
      <c r="S31" s="843"/>
      <c r="T31" s="843"/>
      <c r="U31" s="843"/>
      <c r="V31" s="843">
        <v>134</v>
      </c>
      <c r="W31" s="843"/>
      <c r="X31" s="843"/>
      <c r="Y31" s="843"/>
      <c r="Z31" s="843"/>
      <c r="AA31" s="844">
        <v>578</v>
      </c>
      <c r="AB31" s="846"/>
      <c r="AC31" s="846"/>
      <c r="AD31" s="846"/>
      <c r="AE31" s="847"/>
      <c r="AF31" s="845">
        <v>578</v>
      </c>
      <c r="AG31" s="846"/>
      <c r="AH31" s="846"/>
      <c r="AI31" s="846"/>
      <c r="AJ31" s="847"/>
      <c r="AK31" s="910">
        <v>34</v>
      </c>
      <c r="AL31" s="911"/>
      <c r="AM31" s="911"/>
      <c r="AN31" s="911"/>
      <c r="AO31" s="911"/>
      <c r="AP31" s="911">
        <v>2155</v>
      </c>
      <c r="AQ31" s="911"/>
      <c r="AR31" s="911"/>
      <c r="AS31" s="911"/>
      <c r="AT31" s="911"/>
      <c r="AU31" s="911">
        <v>639</v>
      </c>
      <c r="AV31" s="911"/>
      <c r="AW31" s="911"/>
      <c r="AX31" s="911"/>
      <c r="AY31" s="911"/>
      <c r="AZ31" s="912" t="s">
        <v>603</v>
      </c>
      <c r="BA31" s="912"/>
      <c r="BB31" s="912"/>
      <c r="BC31" s="912"/>
      <c r="BD31" s="912"/>
      <c r="BE31" s="908" t="s">
        <v>408</v>
      </c>
      <c r="BF31" s="908"/>
      <c r="BG31" s="908"/>
      <c r="BH31" s="908"/>
      <c r="BI31" s="909"/>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409</v>
      </c>
      <c r="C32" s="840"/>
      <c r="D32" s="840"/>
      <c r="E32" s="840"/>
      <c r="F32" s="840"/>
      <c r="G32" s="840"/>
      <c r="H32" s="840"/>
      <c r="I32" s="840"/>
      <c r="J32" s="840"/>
      <c r="K32" s="840"/>
      <c r="L32" s="840"/>
      <c r="M32" s="840"/>
      <c r="N32" s="840"/>
      <c r="O32" s="840"/>
      <c r="P32" s="841"/>
      <c r="Q32" s="842">
        <v>825</v>
      </c>
      <c r="R32" s="843"/>
      <c r="S32" s="843"/>
      <c r="T32" s="843"/>
      <c r="U32" s="843"/>
      <c r="V32" s="843">
        <v>825</v>
      </c>
      <c r="W32" s="843"/>
      <c r="X32" s="843"/>
      <c r="Y32" s="843"/>
      <c r="Z32" s="843"/>
      <c r="AA32" s="844">
        <v>0</v>
      </c>
      <c r="AB32" s="846"/>
      <c r="AC32" s="846"/>
      <c r="AD32" s="846"/>
      <c r="AE32" s="847"/>
      <c r="AF32" s="845" t="s">
        <v>410</v>
      </c>
      <c r="AG32" s="846"/>
      <c r="AH32" s="846"/>
      <c r="AI32" s="846"/>
      <c r="AJ32" s="847"/>
      <c r="AK32" s="910">
        <v>350</v>
      </c>
      <c r="AL32" s="911"/>
      <c r="AM32" s="911"/>
      <c r="AN32" s="911"/>
      <c r="AO32" s="911"/>
      <c r="AP32" s="911">
        <v>4367</v>
      </c>
      <c r="AQ32" s="911"/>
      <c r="AR32" s="911"/>
      <c r="AS32" s="911"/>
      <c r="AT32" s="911"/>
      <c r="AU32" s="911">
        <v>3755</v>
      </c>
      <c r="AV32" s="911"/>
      <c r="AW32" s="911"/>
      <c r="AX32" s="911"/>
      <c r="AY32" s="911"/>
      <c r="AZ32" s="912" t="s">
        <v>604</v>
      </c>
      <c r="BA32" s="912"/>
      <c r="BB32" s="912"/>
      <c r="BC32" s="912"/>
      <c r="BD32" s="912"/>
      <c r="BE32" s="908" t="s">
        <v>411</v>
      </c>
      <c r="BF32" s="908"/>
      <c r="BG32" s="908"/>
      <c r="BH32" s="908"/>
      <c r="BI32" s="909"/>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412</v>
      </c>
      <c r="C33" s="840"/>
      <c r="D33" s="840"/>
      <c r="E33" s="840"/>
      <c r="F33" s="840"/>
      <c r="G33" s="840"/>
      <c r="H33" s="840"/>
      <c r="I33" s="840"/>
      <c r="J33" s="840"/>
      <c r="K33" s="840"/>
      <c r="L33" s="840"/>
      <c r="M33" s="840"/>
      <c r="N33" s="840"/>
      <c r="O33" s="840"/>
      <c r="P33" s="841"/>
      <c r="Q33" s="842">
        <v>92</v>
      </c>
      <c r="R33" s="843"/>
      <c r="S33" s="843"/>
      <c r="T33" s="843"/>
      <c r="U33" s="843"/>
      <c r="V33" s="843">
        <v>91</v>
      </c>
      <c r="W33" s="843"/>
      <c r="X33" s="843"/>
      <c r="Y33" s="843"/>
      <c r="Z33" s="843"/>
      <c r="AA33" s="844">
        <v>1</v>
      </c>
      <c r="AB33" s="846"/>
      <c r="AC33" s="846"/>
      <c r="AD33" s="846"/>
      <c r="AE33" s="847"/>
      <c r="AF33" s="845">
        <v>1</v>
      </c>
      <c r="AG33" s="846"/>
      <c r="AH33" s="846"/>
      <c r="AI33" s="846"/>
      <c r="AJ33" s="847"/>
      <c r="AK33" s="910" t="s">
        <v>606</v>
      </c>
      <c r="AL33" s="911"/>
      <c r="AM33" s="911"/>
      <c r="AN33" s="911"/>
      <c r="AO33" s="911"/>
      <c r="AP33" s="911" t="s">
        <v>603</v>
      </c>
      <c r="AQ33" s="911"/>
      <c r="AR33" s="911"/>
      <c r="AS33" s="911"/>
      <c r="AT33" s="911"/>
      <c r="AU33" s="911" t="s">
        <v>604</v>
      </c>
      <c r="AV33" s="911"/>
      <c r="AW33" s="911"/>
      <c r="AX33" s="911"/>
      <c r="AY33" s="911"/>
      <c r="AZ33" s="912" t="s">
        <v>605</v>
      </c>
      <c r="BA33" s="912"/>
      <c r="BB33" s="912"/>
      <c r="BC33" s="912"/>
      <c r="BD33" s="912"/>
      <c r="BE33" s="908" t="s">
        <v>413</v>
      </c>
      <c r="BF33" s="908"/>
      <c r="BG33" s="908"/>
      <c r="BH33" s="908"/>
      <c r="BI33" s="909"/>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4"/>
      <c r="AB34" s="846"/>
      <c r="AC34" s="846"/>
      <c r="AD34" s="846"/>
      <c r="AE34" s="847"/>
      <c r="AF34" s="845"/>
      <c r="AG34" s="846"/>
      <c r="AH34" s="846"/>
      <c r="AI34" s="846"/>
      <c r="AJ34" s="847"/>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4"/>
      <c r="AB35" s="846"/>
      <c r="AC35" s="846"/>
      <c r="AD35" s="846"/>
      <c r="AE35" s="847"/>
      <c r="AF35" s="845"/>
      <c r="AG35" s="846"/>
      <c r="AH35" s="846"/>
      <c r="AI35" s="846"/>
      <c r="AJ35" s="847"/>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4"/>
      <c r="AB36" s="846"/>
      <c r="AC36" s="846"/>
      <c r="AD36" s="846"/>
      <c r="AE36" s="847"/>
      <c r="AF36" s="845"/>
      <c r="AG36" s="846"/>
      <c r="AH36" s="846"/>
      <c r="AI36" s="846"/>
      <c r="AJ36" s="847"/>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4"/>
      <c r="AB37" s="846"/>
      <c r="AC37" s="846"/>
      <c r="AD37" s="846"/>
      <c r="AE37" s="847"/>
      <c r="AF37" s="845"/>
      <c r="AG37" s="846"/>
      <c r="AH37" s="846"/>
      <c r="AI37" s="846"/>
      <c r="AJ37" s="847"/>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4"/>
      <c r="AB38" s="846"/>
      <c r="AC38" s="846"/>
      <c r="AD38" s="846"/>
      <c r="AE38" s="847"/>
      <c r="AF38" s="845"/>
      <c r="AG38" s="846"/>
      <c r="AH38" s="846"/>
      <c r="AI38" s="846"/>
      <c r="AJ38" s="847"/>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4"/>
      <c r="AB39" s="846"/>
      <c r="AC39" s="846"/>
      <c r="AD39" s="846"/>
      <c r="AE39" s="847"/>
      <c r="AF39" s="845"/>
      <c r="AG39" s="846"/>
      <c r="AH39" s="846"/>
      <c r="AI39" s="846"/>
      <c r="AJ39" s="847"/>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4"/>
      <c r="AB40" s="846"/>
      <c r="AC40" s="846"/>
      <c r="AD40" s="846"/>
      <c r="AE40" s="847"/>
      <c r="AF40" s="845"/>
      <c r="AG40" s="846"/>
      <c r="AH40" s="846"/>
      <c r="AI40" s="846"/>
      <c r="AJ40" s="847"/>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4"/>
      <c r="AB41" s="846"/>
      <c r="AC41" s="846"/>
      <c r="AD41" s="846"/>
      <c r="AE41" s="847"/>
      <c r="AF41" s="845"/>
      <c r="AG41" s="846"/>
      <c r="AH41" s="846"/>
      <c r="AI41" s="846"/>
      <c r="AJ41" s="847"/>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4"/>
      <c r="AB42" s="846"/>
      <c r="AC42" s="846"/>
      <c r="AD42" s="846"/>
      <c r="AE42" s="847"/>
      <c r="AF42" s="845"/>
      <c r="AG42" s="846"/>
      <c r="AH42" s="846"/>
      <c r="AI42" s="846"/>
      <c r="AJ42" s="847"/>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4"/>
      <c r="AB43" s="846"/>
      <c r="AC43" s="846"/>
      <c r="AD43" s="846"/>
      <c r="AE43" s="847"/>
      <c r="AF43" s="845"/>
      <c r="AG43" s="846"/>
      <c r="AH43" s="846"/>
      <c r="AI43" s="846"/>
      <c r="AJ43" s="847"/>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4"/>
      <c r="AB44" s="846"/>
      <c r="AC44" s="846"/>
      <c r="AD44" s="846"/>
      <c r="AE44" s="847"/>
      <c r="AF44" s="845"/>
      <c r="AG44" s="846"/>
      <c r="AH44" s="846"/>
      <c r="AI44" s="846"/>
      <c r="AJ44" s="847"/>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4"/>
      <c r="AB45" s="846"/>
      <c r="AC45" s="846"/>
      <c r="AD45" s="846"/>
      <c r="AE45" s="847"/>
      <c r="AF45" s="845"/>
      <c r="AG45" s="846"/>
      <c r="AH45" s="846"/>
      <c r="AI45" s="846"/>
      <c r="AJ45" s="847"/>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4"/>
      <c r="AB46" s="846"/>
      <c r="AC46" s="846"/>
      <c r="AD46" s="846"/>
      <c r="AE46" s="847"/>
      <c r="AF46" s="845"/>
      <c r="AG46" s="846"/>
      <c r="AH46" s="846"/>
      <c r="AI46" s="846"/>
      <c r="AJ46" s="847"/>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4"/>
      <c r="AB47" s="846"/>
      <c r="AC47" s="846"/>
      <c r="AD47" s="846"/>
      <c r="AE47" s="847"/>
      <c r="AF47" s="845"/>
      <c r="AG47" s="846"/>
      <c r="AH47" s="846"/>
      <c r="AI47" s="846"/>
      <c r="AJ47" s="847"/>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4"/>
      <c r="AB48" s="846"/>
      <c r="AC48" s="846"/>
      <c r="AD48" s="846"/>
      <c r="AE48" s="847"/>
      <c r="AF48" s="845"/>
      <c r="AG48" s="846"/>
      <c r="AH48" s="846"/>
      <c r="AI48" s="846"/>
      <c r="AJ48" s="847"/>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4"/>
      <c r="AB49" s="846"/>
      <c r="AC49" s="846"/>
      <c r="AD49" s="846"/>
      <c r="AE49" s="847"/>
      <c r="AF49" s="845"/>
      <c r="AG49" s="846"/>
      <c r="AH49" s="846"/>
      <c r="AI49" s="846"/>
      <c r="AJ49" s="847"/>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3"/>
      <c r="R50" s="914"/>
      <c r="S50" s="914"/>
      <c r="T50" s="914"/>
      <c r="U50" s="914"/>
      <c r="V50" s="914"/>
      <c r="W50" s="914"/>
      <c r="X50" s="914"/>
      <c r="Y50" s="914"/>
      <c r="Z50" s="914"/>
      <c r="AA50" s="915"/>
      <c r="AB50" s="916"/>
      <c r="AC50" s="916"/>
      <c r="AD50" s="916"/>
      <c r="AE50" s="917"/>
      <c r="AF50" s="845"/>
      <c r="AG50" s="846"/>
      <c r="AH50" s="846"/>
      <c r="AI50" s="846"/>
      <c r="AJ50" s="847"/>
      <c r="AK50" s="918"/>
      <c r="AL50" s="914"/>
      <c r="AM50" s="914"/>
      <c r="AN50" s="914"/>
      <c r="AO50" s="914"/>
      <c r="AP50" s="914"/>
      <c r="AQ50" s="914"/>
      <c r="AR50" s="914"/>
      <c r="AS50" s="914"/>
      <c r="AT50" s="914"/>
      <c r="AU50" s="914"/>
      <c r="AV50" s="914"/>
      <c r="AW50" s="914"/>
      <c r="AX50" s="914"/>
      <c r="AY50" s="914"/>
      <c r="AZ50" s="919"/>
      <c r="BA50" s="919"/>
      <c r="BB50" s="919"/>
      <c r="BC50" s="919"/>
      <c r="BD50" s="919"/>
      <c r="BE50" s="908"/>
      <c r="BF50" s="908"/>
      <c r="BG50" s="908"/>
      <c r="BH50" s="908"/>
      <c r="BI50" s="909"/>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3"/>
      <c r="R51" s="914"/>
      <c r="S51" s="914"/>
      <c r="T51" s="914"/>
      <c r="U51" s="914"/>
      <c r="V51" s="914"/>
      <c r="W51" s="914"/>
      <c r="X51" s="914"/>
      <c r="Y51" s="914"/>
      <c r="Z51" s="914"/>
      <c r="AA51" s="915"/>
      <c r="AB51" s="916"/>
      <c r="AC51" s="916"/>
      <c r="AD51" s="916"/>
      <c r="AE51" s="917"/>
      <c r="AF51" s="845"/>
      <c r="AG51" s="846"/>
      <c r="AH51" s="846"/>
      <c r="AI51" s="846"/>
      <c r="AJ51" s="847"/>
      <c r="AK51" s="918"/>
      <c r="AL51" s="914"/>
      <c r="AM51" s="914"/>
      <c r="AN51" s="914"/>
      <c r="AO51" s="914"/>
      <c r="AP51" s="914"/>
      <c r="AQ51" s="914"/>
      <c r="AR51" s="914"/>
      <c r="AS51" s="914"/>
      <c r="AT51" s="914"/>
      <c r="AU51" s="914"/>
      <c r="AV51" s="914"/>
      <c r="AW51" s="914"/>
      <c r="AX51" s="914"/>
      <c r="AY51" s="914"/>
      <c r="AZ51" s="919"/>
      <c r="BA51" s="919"/>
      <c r="BB51" s="919"/>
      <c r="BC51" s="919"/>
      <c r="BD51" s="919"/>
      <c r="BE51" s="908"/>
      <c r="BF51" s="908"/>
      <c r="BG51" s="908"/>
      <c r="BH51" s="908"/>
      <c r="BI51" s="909"/>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3"/>
      <c r="R52" s="914"/>
      <c r="S52" s="914"/>
      <c r="T52" s="914"/>
      <c r="U52" s="914"/>
      <c r="V52" s="914"/>
      <c r="W52" s="914"/>
      <c r="X52" s="914"/>
      <c r="Y52" s="914"/>
      <c r="Z52" s="914"/>
      <c r="AA52" s="915"/>
      <c r="AB52" s="916"/>
      <c r="AC52" s="916"/>
      <c r="AD52" s="916"/>
      <c r="AE52" s="917"/>
      <c r="AF52" s="845"/>
      <c r="AG52" s="846"/>
      <c r="AH52" s="846"/>
      <c r="AI52" s="846"/>
      <c r="AJ52" s="847"/>
      <c r="AK52" s="918"/>
      <c r="AL52" s="914"/>
      <c r="AM52" s="914"/>
      <c r="AN52" s="914"/>
      <c r="AO52" s="914"/>
      <c r="AP52" s="914"/>
      <c r="AQ52" s="914"/>
      <c r="AR52" s="914"/>
      <c r="AS52" s="914"/>
      <c r="AT52" s="914"/>
      <c r="AU52" s="914"/>
      <c r="AV52" s="914"/>
      <c r="AW52" s="914"/>
      <c r="AX52" s="914"/>
      <c r="AY52" s="914"/>
      <c r="AZ52" s="919"/>
      <c r="BA52" s="919"/>
      <c r="BB52" s="919"/>
      <c r="BC52" s="919"/>
      <c r="BD52" s="919"/>
      <c r="BE52" s="908"/>
      <c r="BF52" s="908"/>
      <c r="BG52" s="908"/>
      <c r="BH52" s="908"/>
      <c r="BI52" s="909"/>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3"/>
      <c r="R53" s="914"/>
      <c r="S53" s="914"/>
      <c r="T53" s="914"/>
      <c r="U53" s="914"/>
      <c r="V53" s="914"/>
      <c r="W53" s="914"/>
      <c r="X53" s="914"/>
      <c r="Y53" s="914"/>
      <c r="Z53" s="914"/>
      <c r="AA53" s="915"/>
      <c r="AB53" s="916"/>
      <c r="AC53" s="916"/>
      <c r="AD53" s="916"/>
      <c r="AE53" s="917"/>
      <c r="AF53" s="845"/>
      <c r="AG53" s="846"/>
      <c r="AH53" s="846"/>
      <c r="AI53" s="846"/>
      <c r="AJ53" s="847"/>
      <c r="AK53" s="918"/>
      <c r="AL53" s="914"/>
      <c r="AM53" s="914"/>
      <c r="AN53" s="914"/>
      <c r="AO53" s="914"/>
      <c r="AP53" s="914"/>
      <c r="AQ53" s="914"/>
      <c r="AR53" s="914"/>
      <c r="AS53" s="914"/>
      <c r="AT53" s="914"/>
      <c r="AU53" s="914"/>
      <c r="AV53" s="914"/>
      <c r="AW53" s="914"/>
      <c r="AX53" s="914"/>
      <c r="AY53" s="914"/>
      <c r="AZ53" s="919"/>
      <c r="BA53" s="919"/>
      <c r="BB53" s="919"/>
      <c r="BC53" s="919"/>
      <c r="BD53" s="919"/>
      <c r="BE53" s="908"/>
      <c r="BF53" s="908"/>
      <c r="BG53" s="908"/>
      <c r="BH53" s="908"/>
      <c r="BI53" s="909"/>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3"/>
      <c r="R54" s="914"/>
      <c r="S54" s="914"/>
      <c r="T54" s="914"/>
      <c r="U54" s="914"/>
      <c r="V54" s="914"/>
      <c r="W54" s="914"/>
      <c r="X54" s="914"/>
      <c r="Y54" s="914"/>
      <c r="Z54" s="914"/>
      <c r="AA54" s="915"/>
      <c r="AB54" s="916"/>
      <c r="AC54" s="916"/>
      <c r="AD54" s="916"/>
      <c r="AE54" s="917"/>
      <c r="AF54" s="845"/>
      <c r="AG54" s="846"/>
      <c r="AH54" s="846"/>
      <c r="AI54" s="846"/>
      <c r="AJ54" s="847"/>
      <c r="AK54" s="918"/>
      <c r="AL54" s="914"/>
      <c r="AM54" s="914"/>
      <c r="AN54" s="914"/>
      <c r="AO54" s="914"/>
      <c r="AP54" s="914"/>
      <c r="AQ54" s="914"/>
      <c r="AR54" s="914"/>
      <c r="AS54" s="914"/>
      <c r="AT54" s="914"/>
      <c r="AU54" s="914"/>
      <c r="AV54" s="914"/>
      <c r="AW54" s="914"/>
      <c r="AX54" s="914"/>
      <c r="AY54" s="914"/>
      <c r="AZ54" s="919"/>
      <c r="BA54" s="919"/>
      <c r="BB54" s="919"/>
      <c r="BC54" s="919"/>
      <c r="BD54" s="919"/>
      <c r="BE54" s="908"/>
      <c r="BF54" s="908"/>
      <c r="BG54" s="908"/>
      <c r="BH54" s="908"/>
      <c r="BI54" s="909"/>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3"/>
      <c r="R55" s="914"/>
      <c r="S55" s="914"/>
      <c r="T55" s="914"/>
      <c r="U55" s="914"/>
      <c r="V55" s="914"/>
      <c r="W55" s="914"/>
      <c r="X55" s="914"/>
      <c r="Y55" s="914"/>
      <c r="Z55" s="914"/>
      <c r="AA55" s="915"/>
      <c r="AB55" s="916"/>
      <c r="AC55" s="916"/>
      <c r="AD55" s="916"/>
      <c r="AE55" s="917"/>
      <c r="AF55" s="845"/>
      <c r="AG55" s="846"/>
      <c r="AH55" s="846"/>
      <c r="AI55" s="846"/>
      <c r="AJ55" s="847"/>
      <c r="AK55" s="918"/>
      <c r="AL55" s="914"/>
      <c r="AM55" s="914"/>
      <c r="AN55" s="914"/>
      <c r="AO55" s="914"/>
      <c r="AP55" s="914"/>
      <c r="AQ55" s="914"/>
      <c r="AR55" s="914"/>
      <c r="AS55" s="914"/>
      <c r="AT55" s="914"/>
      <c r="AU55" s="914"/>
      <c r="AV55" s="914"/>
      <c r="AW55" s="914"/>
      <c r="AX55" s="914"/>
      <c r="AY55" s="914"/>
      <c r="AZ55" s="919"/>
      <c r="BA55" s="919"/>
      <c r="BB55" s="919"/>
      <c r="BC55" s="919"/>
      <c r="BD55" s="919"/>
      <c r="BE55" s="908"/>
      <c r="BF55" s="908"/>
      <c r="BG55" s="908"/>
      <c r="BH55" s="908"/>
      <c r="BI55" s="909"/>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3"/>
      <c r="R56" s="914"/>
      <c r="S56" s="914"/>
      <c r="T56" s="914"/>
      <c r="U56" s="914"/>
      <c r="V56" s="914"/>
      <c r="W56" s="914"/>
      <c r="X56" s="914"/>
      <c r="Y56" s="914"/>
      <c r="Z56" s="914"/>
      <c r="AA56" s="915"/>
      <c r="AB56" s="916"/>
      <c r="AC56" s="916"/>
      <c r="AD56" s="916"/>
      <c r="AE56" s="917"/>
      <c r="AF56" s="845"/>
      <c r="AG56" s="846"/>
      <c r="AH56" s="846"/>
      <c r="AI56" s="846"/>
      <c r="AJ56" s="847"/>
      <c r="AK56" s="918"/>
      <c r="AL56" s="914"/>
      <c r="AM56" s="914"/>
      <c r="AN56" s="914"/>
      <c r="AO56" s="914"/>
      <c r="AP56" s="914"/>
      <c r="AQ56" s="914"/>
      <c r="AR56" s="914"/>
      <c r="AS56" s="914"/>
      <c r="AT56" s="914"/>
      <c r="AU56" s="914"/>
      <c r="AV56" s="914"/>
      <c r="AW56" s="914"/>
      <c r="AX56" s="914"/>
      <c r="AY56" s="914"/>
      <c r="AZ56" s="919"/>
      <c r="BA56" s="919"/>
      <c r="BB56" s="919"/>
      <c r="BC56" s="919"/>
      <c r="BD56" s="919"/>
      <c r="BE56" s="908"/>
      <c r="BF56" s="908"/>
      <c r="BG56" s="908"/>
      <c r="BH56" s="908"/>
      <c r="BI56" s="909"/>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3"/>
      <c r="R57" s="914"/>
      <c r="S57" s="914"/>
      <c r="T57" s="914"/>
      <c r="U57" s="914"/>
      <c r="V57" s="914"/>
      <c r="W57" s="914"/>
      <c r="X57" s="914"/>
      <c r="Y57" s="914"/>
      <c r="Z57" s="914"/>
      <c r="AA57" s="915"/>
      <c r="AB57" s="916"/>
      <c r="AC57" s="916"/>
      <c r="AD57" s="916"/>
      <c r="AE57" s="917"/>
      <c r="AF57" s="845"/>
      <c r="AG57" s="846"/>
      <c r="AH57" s="846"/>
      <c r="AI57" s="846"/>
      <c r="AJ57" s="847"/>
      <c r="AK57" s="918"/>
      <c r="AL57" s="914"/>
      <c r="AM57" s="914"/>
      <c r="AN57" s="914"/>
      <c r="AO57" s="914"/>
      <c r="AP57" s="914"/>
      <c r="AQ57" s="914"/>
      <c r="AR57" s="914"/>
      <c r="AS57" s="914"/>
      <c r="AT57" s="914"/>
      <c r="AU57" s="914"/>
      <c r="AV57" s="914"/>
      <c r="AW57" s="914"/>
      <c r="AX57" s="914"/>
      <c r="AY57" s="914"/>
      <c r="AZ57" s="919"/>
      <c r="BA57" s="919"/>
      <c r="BB57" s="919"/>
      <c r="BC57" s="919"/>
      <c r="BD57" s="919"/>
      <c r="BE57" s="908"/>
      <c r="BF57" s="908"/>
      <c r="BG57" s="908"/>
      <c r="BH57" s="908"/>
      <c r="BI57" s="909"/>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3"/>
      <c r="R58" s="914"/>
      <c r="S58" s="914"/>
      <c r="T58" s="914"/>
      <c r="U58" s="914"/>
      <c r="V58" s="914"/>
      <c r="W58" s="914"/>
      <c r="X58" s="914"/>
      <c r="Y58" s="914"/>
      <c r="Z58" s="914"/>
      <c r="AA58" s="915"/>
      <c r="AB58" s="916"/>
      <c r="AC58" s="916"/>
      <c r="AD58" s="916"/>
      <c r="AE58" s="917"/>
      <c r="AF58" s="845"/>
      <c r="AG58" s="846"/>
      <c r="AH58" s="846"/>
      <c r="AI58" s="846"/>
      <c r="AJ58" s="847"/>
      <c r="AK58" s="918"/>
      <c r="AL58" s="914"/>
      <c r="AM58" s="914"/>
      <c r="AN58" s="914"/>
      <c r="AO58" s="914"/>
      <c r="AP58" s="914"/>
      <c r="AQ58" s="914"/>
      <c r="AR58" s="914"/>
      <c r="AS58" s="914"/>
      <c r="AT58" s="914"/>
      <c r="AU58" s="914"/>
      <c r="AV58" s="914"/>
      <c r="AW58" s="914"/>
      <c r="AX58" s="914"/>
      <c r="AY58" s="914"/>
      <c r="AZ58" s="919"/>
      <c r="BA58" s="919"/>
      <c r="BB58" s="919"/>
      <c r="BC58" s="919"/>
      <c r="BD58" s="919"/>
      <c r="BE58" s="908"/>
      <c r="BF58" s="908"/>
      <c r="BG58" s="908"/>
      <c r="BH58" s="908"/>
      <c r="BI58" s="909"/>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3"/>
      <c r="R59" s="914"/>
      <c r="S59" s="914"/>
      <c r="T59" s="914"/>
      <c r="U59" s="914"/>
      <c r="V59" s="914"/>
      <c r="W59" s="914"/>
      <c r="X59" s="914"/>
      <c r="Y59" s="914"/>
      <c r="Z59" s="914"/>
      <c r="AA59" s="915"/>
      <c r="AB59" s="916"/>
      <c r="AC59" s="916"/>
      <c r="AD59" s="916"/>
      <c r="AE59" s="917"/>
      <c r="AF59" s="845"/>
      <c r="AG59" s="846"/>
      <c r="AH59" s="846"/>
      <c r="AI59" s="846"/>
      <c r="AJ59" s="847"/>
      <c r="AK59" s="918"/>
      <c r="AL59" s="914"/>
      <c r="AM59" s="914"/>
      <c r="AN59" s="914"/>
      <c r="AO59" s="914"/>
      <c r="AP59" s="914"/>
      <c r="AQ59" s="914"/>
      <c r="AR59" s="914"/>
      <c r="AS59" s="914"/>
      <c r="AT59" s="914"/>
      <c r="AU59" s="914"/>
      <c r="AV59" s="914"/>
      <c r="AW59" s="914"/>
      <c r="AX59" s="914"/>
      <c r="AY59" s="914"/>
      <c r="AZ59" s="919"/>
      <c r="BA59" s="919"/>
      <c r="BB59" s="919"/>
      <c r="BC59" s="919"/>
      <c r="BD59" s="919"/>
      <c r="BE59" s="908"/>
      <c r="BF59" s="908"/>
      <c r="BG59" s="908"/>
      <c r="BH59" s="908"/>
      <c r="BI59" s="909"/>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3"/>
      <c r="R60" s="914"/>
      <c r="S60" s="914"/>
      <c r="T60" s="914"/>
      <c r="U60" s="914"/>
      <c r="V60" s="914"/>
      <c r="W60" s="914"/>
      <c r="X60" s="914"/>
      <c r="Y60" s="914"/>
      <c r="Z60" s="914"/>
      <c r="AA60" s="915"/>
      <c r="AB60" s="916"/>
      <c r="AC60" s="916"/>
      <c r="AD60" s="916"/>
      <c r="AE60" s="917"/>
      <c r="AF60" s="845"/>
      <c r="AG60" s="846"/>
      <c r="AH60" s="846"/>
      <c r="AI60" s="846"/>
      <c r="AJ60" s="847"/>
      <c r="AK60" s="918"/>
      <c r="AL60" s="914"/>
      <c r="AM60" s="914"/>
      <c r="AN60" s="914"/>
      <c r="AO60" s="914"/>
      <c r="AP60" s="914"/>
      <c r="AQ60" s="914"/>
      <c r="AR60" s="914"/>
      <c r="AS60" s="914"/>
      <c r="AT60" s="914"/>
      <c r="AU60" s="914"/>
      <c r="AV60" s="914"/>
      <c r="AW60" s="914"/>
      <c r="AX60" s="914"/>
      <c r="AY60" s="914"/>
      <c r="AZ60" s="919"/>
      <c r="BA60" s="919"/>
      <c r="BB60" s="919"/>
      <c r="BC60" s="919"/>
      <c r="BD60" s="919"/>
      <c r="BE60" s="908"/>
      <c r="BF60" s="908"/>
      <c r="BG60" s="908"/>
      <c r="BH60" s="908"/>
      <c r="BI60" s="909"/>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3"/>
      <c r="R61" s="914"/>
      <c r="S61" s="914"/>
      <c r="T61" s="914"/>
      <c r="U61" s="914"/>
      <c r="V61" s="914"/>
      <c r="W61" s="914"/>
      <c r="X61" s="914"/>
      <c r="Y61" s="914"/>
      <c r="Z61" s="914"/>
      <c r="AA61" s="915"/>
      <c r="AB61" s="916"/>
      <c r="AC61" s="916"/>
      <c r="AD61" s="916"/>
      <c r="AE61" s="917"/>
      <c r="AF61" s="845"/>
      <c r="AG61" s="846"/>
      <c r="AH61" s="846"/>
      <c r="AI61" s="846"/>
      <c r="AJ61" s="847"/>
      <c r="AK61" s="918"/>
      <c r="AL61" s="914"/>
      <c r="AM61" s="914"/>
      <c r="AN61" s="914"/>
      <c r="AO61" s="914"/>
      <c r="AP61" s="914"/>
      <c r="AQ61" s="914"/>
      <c r="AR61" s="914"/>
      <c r="AS61" s="914"/>
      <c r="AT61" s="914"/>
      <c r="AU61" s="914"/>
      <c r="AV61" s="914"/>
      <c r="AW61" s="914"/>
      <c r="AX61" s="914"/>
      <c r="AY61" s="914"/>
      <c r="AZ61" s="919"/>
      <c r="BA61" s="919"/>
      <c r="BB61" s="919"/>
      <c r="BC61" s="919"/>
      <c r="BD61" s="919"/>
      <c r="BE61" s="908"/>
      <c r="BF61" s="908"/>
      <c r="BG61" s="908"/>
      <c r="BH61" s="908"/>
      <c r="BI61" s="909"/>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3"/>
      <c r="R62" s="914"/>
      <c r="S62" s="914"/>
      <c r="T62" s="914"/>
      <c r="U62" s="914"/>
      <c r="V62" s="914"/>
      <c r="W62" s="914"/>
      <c r="X62" s="914"/>
      <c r="Y62" s="914"/>
      <c r="Z62" s="914"/>
      <c r="AA62" s="930"/>
      <c r="AB62" s="931"/>
      <c r="AC62" s="931"/>
      <c r="AD62" s="931"/>
      <c r="AE62" s="932"/>
      <c r="AF62" s="845"/>
      <c r="AG62" s="846"/>
      <c r="AH62" s="846"/>
      <c r="AI62" s="846"/>
      <c r="AJ62" s="847"/>
      <c r="AK62" s="918"/>
      <c r="AL62" s="914"/>
      <c r="AM62" s="914"/>
      <c r="AN62" s="914"/>
      <c r="AO62" s="914"/>
      <c r="AP62" s="914"/>
      <c r="AQ62" s="914"/>
      <c r="AR62" s="914"/>
      <c r="AS62" s="914"/>
      <c r="AT62" s="914"/>
      <c r="AU62" s="914"/>
      <c r="AV62" s="914"/>
      <c r="AW62" s="914"/>
      <c r="AX62" s="914"/>
      <c r="AY62" s="914"/>
      <c r="AZ62" s="919"/>
      <c r="BA62" s="919"/>
      <c r="BB62" s="919"/>
      <c r="BC62" s="919"/>
      <c r="BD62" s="919"/>
      <c r="BE62" s="908"/>
      <c r="BF62" s="908"/>
      <c r="BG62" s="908"/>
      <c r="BH62" s="908"/>
      <c r="BI62" s="909"/>
      <c r="BJ62" s="929" t="s">
        <v>414</v>
      </c>
      <c r="BK62" s="887"/>
      <c r="BL62" s="887"/>
      <c r="BM62" s="887"/>
      <c r="BN62" s="888"/>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391</v>
      </c>
      <c r="B63" s="874" t="s">
        <v>415</v>
      </c>
      <c r="C63" s="875"/>
      <c r="D63" s="875"/>
      <c r="E63" s="875"/>
      <c r="F63" s="875"/>
      <c r="G63" s="875"/>
      <c r="H63" s="875"/>
      <c r="I63" s="875"/>
      <c r="J63" s="875"/>
      <c r="K63" s="875"/>
      <c r="L63" s="875"/>
      <c r="M63" s="875"/>
      <c r="N63" s="875"/>
      <c r="O63" s="875"/>
      <c r="P63" s="876"/>
      <c r="Q63" s="920"/>
      <c r="R63" s="921"/>
      <c r="S63" s="921"/>
      <c r="T63" s="921"/>
      <c r="U63" s="921"/>
      <c r="V63" s="921"/>
      <c r="W63" s="921"/>
      <c r="X63" s="921"/>
      <c r="Y63" s="921"/>
      <c r="Z63" s="921"/>
      <c r="AA63" s="922"/>
      <c r="AB63" s="923"/>
      <c r="AC63" s="923"/>
      <c r="AD63" s="923"/>
      <c r="AE63" s="924"/>
      <c r="AF63" s="925">
        <v>358</v>
      </c>
      <c r="AG63" s="926"/>
      <c r="AH63" s="926"/>
      <c r="AI63" s="926"/>
      <c r="AJ63" s="927"/>
      <c r="AK63" s="928"/>
      <c r="AL63" s="921"/>
      <c r="AM63" s="921"/>
      <c r="AN63" s="921"/>
      <c r="AO63" s="921"/>
      <c r="AP63" s="926">
        <f>SUM(AP28:AT62)</f>
        <v>6522</v>
      </c>
      <c r="AQ63" s="926"/>
      <c r="AR63" s="926"/>
      <c r="AS63" s="926"/>
      <c r="AT63" s="926"/>
      <c r="AU63" s="926">
        <f>SUM(AU28:AY62)</f>
        <v>4394</v>
      </c>
      <c r="AV63" s="926"/>
      <c r="AW63" s="926"/>
      <c r="AX63" s="926"/>
      <c r="AY63" s="926"/>
      <c r="AZ63" s="933"/>
      <c r="BA63" s="933"/>
      <c r="BB63" s="933"/>
      <c r="BC63" s="933"/>
      <c r="BD63" s="933"/>
      <c r="BE63" s="934"/>
      <c r="BF63" s="934"/>
      <c r="BG63" s="934"/>
      <c r="BH63" s="934"/>
      <c r="BI63" s="935"/>
      <c r="BJ63" s="936" t="s">
        <v>393</v>
      </c>
      <c r="BK63" s="937"/>
      <c r="BL63" s="937"/>
      <c r="BM63" s="937"/>
      <c r="BN63" s="938"/>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9" t="s">
        <v>421</v>
      </c>
      <c r="AG66" s="894"/>
      <c r="AH66" s="894"/>
      <c r="AI66" s="894"/>
      <c r="AJ66" s="940"/>
      <c r="AK66" s="801" t="s">
        <v>400</v>
      </c>
      <c r="AL66" s="825"/>
      <c r="AM66" s="825"/>
      <c r="AN66" s="825"/>
      <c r="AO66" s="826"/>
      <c r="AP66" s="801" t="s">
        <v>422</v>
      </c>
      <c r="AQ66" s="802"/>
      <c r="AR66" s="802"/>
      <c r="AS66" s="802"/>
      <c r="AT66" s="803"/>
      <c r="AU66" s="801" t="s">
        <v>423</v>
      </c>
      <c r="AV66" s="802"/>
      <c r="AW66" s="802"/>
      <c r="AX66" s="802"/>
      <c r="AY66" s="803"/>
      <c r="AZ66" s="801" t="s">
        <v>378</v>
      </c>
      <c r="BA66" s="802"/>
      <c r="BB66" s="802"/>
      <c r="BC66" s="802"/>
      <c r="BD66" s="813"/>
      <c r="BE66" s="266"/>
      <c r="BF66" s="266"/>
      <c r="BG66" s="266"/>
      <c r="BH66" s="266"/>
      <c r="BI66" s="266"/>
      <c r="BJ66" s="266"/>
      <c r="BK66" s="266"/>
      <c r="BL66" s="266"/>
      <c r="BM66" s="266"/>
      <c r="BN66" s="266"/>
      <c r="BO66" s="266"/>
      <c r="BP66" s="266"/>
      <c r="BQ66" s="263">
        <v>60</v>
      </c>
      <c r="BR66" s="268"/>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41"/>
      <c r="AG67" s="897"/>
      <c r="AH67" s="897"/>
      <c r="AI67" s="897"/>
      <c r="AJ67" s="942"/>
      <c r="AK67" s="943"/>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7"/>
    </row>
    <row r="68" spans="1:131" s="248" customFormat="1" ht="26.25" customHeight="1" thickTop="1" x14ac:dyDescent="0.15">
      <c r="A68" s="259">
        <v>1</v>
      </c>
      <c r="B68" s="956" t="s">
        <v>590</v>
      </c>
      <c r="C68" s="957"/>
      <c r="D68" s="957"/>
      <c r="E68" s="957"/>
      <c r="F68" s="957"/>
      <c r="G68" s="957"/>
      <c r="H68" s="957"/>
      <c r="I68" s="957"/>
      <c r="J68" s="957"/>
      <c r="K68" s="957"/>
      <c r="L68" s="957"/>
      <c r="M68" s="957"/>
      <c r="N68" s="957"/>
      <c r="O68" s="957"/>
      <c r="P68" s="958"/>
      <c r="Q68" s="959">
        <v>1441</v>
      </c>
      <c r="R68" s="953"/>
      <c r="S68" s="953"/>
      <c r="T68" s="953"/>
      <c r="U68" s="953"/>
      <c r="V68" s="953">
        <v>1441</v>
      </c>
      <c r="W68" s="953"/>
      <c r="X68" s="953"/>
      <c r="Y68" s="953"/>
      <c r="Z68" s="953"/>
      <c r="AA68" s="953">
        <f>Q68-V68</f>
        <v>0</v>
      </c>
      <c r="AB68" s="953"/>
      <c r="AC68" s="953"/>
      <c r="AD68" s="953"/>
      <c r="AE68" s="953"/>
      <c r="AF68" s="953">
        <v>0</v>
      </c>
      <c r="AG68" s="953"/>
      <c r="AH68" s="953"/>
      <c r="AI68" s="953"/>
      <c r="AJ68" s="953"/>
      <c r="AK68" s="953">
        <v>106</v>
      </c>
      <c r="AL68" s="953"/>
      <c r="AM68" s="953"/>
      <c r="AN68" s="953"/>
      <c r="AO68" s="953"/>
      <c r="AP68" s="953">
        <v>0</v>
      </c>
      <c r="AQ68" s="953"/>
      <c r="AR68" s="953"/>
      <c r="AS68" s="953"/>
      <c r="AT68" s="953"/>
      <c r="AU68" s="953" t="s">
        <v>603</v>
      </c>
      <c r="AV68" s="953"/>
      <c r="AW68" s="953"/>
      <c r="AX68" s="953"/>
      <c r="AY68" s="953"/>
      <c r="AZ68" s="954"/>
      <c r="BA68" s="954"/>
      <c r="BB68" s="954"/>
      <c r="BC68" s="954"/>
      <c r="BD68" s="955"/>
      <c r="BE68" s="266"/>
      <c r="BF68" s="266"/>
      <c r="BG68" s="266"/>
      <c r="BH68" s="266"/>
      <c r="BI68" s="266"/>
      <c r="BJ68" s="266"/>
      <c r="BK68" s="266"/>
      <c r="BL68" s="266"/>
      <c r="BM68" s="266"/>
      <c r="BN68" s="266"/>
      <c r="BO68" s="266"/>
      <c r="BP68" s="266"/>
      <c r="BQ68" s="263">
        <v>62</v>
      </c>
      <c r="BR68" s="268"/>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7"/>
    </row>
    <row r="69" spans="1:131" s="248" customFormat="1" ht="26.25" customHeight="1" x14ac:dyDescent="0.15">
      <c r="A69" s="262">
        <v>2</v>
      </c>
      <c r="B69" s="960" t="s">
        <v>591</v>
      </c>
      <c r="C69" s="961"/>
      <c r="D69" s="961"/>
      <c r="E69" s="961"/>
      <c r="F69" s="961"/>
      <c r="G69" s="961"/>
      <c r="H69" s="961"/>
      <c r="I69" s="961"/>
      <c r="J69" s="961"/>
      <c r="K69" s="961"/>
      <c r="L69" s="961"/>
      <c r="M69" s="961"/>
      <c r="N69" s="961"/>
      <c r="O69" s="961"/>
      <c r="P69" s="962"/>
      <c r="Q69" s="963">
        <v>4724</v>
      </c>
      <c r="R69" s="911"/>
      <c r="S69" s="911"/>
      <c r="T69" s="911"/>
      <c r="U69" s="911"/>
      <c r="V69" s="911">
        <v>4670</v>
      </c>
      <c r="W69" s="911"/>
      <c r="X69" s="911"/>
      <c r="Y69" s="911"/>
      <c r="Z69" s="911"/>
      <c r="AA69" s="911">
        <f>Q69-V69</f>
        <v>54</v>
      </c>
      <c r="AB69" s="911"/>
      <c r="AC69" s="911"/>
      <c r="AD69" s="911"/>
      <c r="AE69" s="911"/>
      <c r="AF69" s="911">
        <v>16</v>
      </c>
      <c r="AG69" s="911"/>
      <c r="AH69" s="911"/>
      <c r="AI69" s="911"/>
      <c r="AJ69" s="911"/>
      <c r="AK69" s="911">
        <v>38</v>
      </c>
      <c r="AL69" s="911"/>
      <c r="AM69" s="911"/>
      <c r="AN69" s="911"/>
      <c r="AO69" s="911"/>
      <c r="AP69" s="911">
        <v>0</v>
      </c>
      <c r="AQ69" s="911"/>
      <c r="AR69" s="911"/>
      <c r="AS69" s="911"/>
      <c r="AT69" s="911"/>
      <c r="AU69" s="911" t="s">
        <v>604</v>
      </c>
      <c r="AV69" s="911"/>
      <c r="AW69" s="911"/>
      <c r="AX69" s="911"/>
      <c r="AY69" s="911"/>
      <c r="AZ69" s="964"/>
      <c r="BA69" s="964"/>
      <c r="BB69" s="964"/>
      <c r="BC69" s="964"/>
      <c r="BD69" s="965"/>
      <c r="BE69" s="266"/>
      <c r="BF69" s="266"/>
      <c r="BG69" s="266"/>
      <c r="BH69" s="266"/>
      <c r="BI69" s="266"/>
      <c r="BJ69" s="266"/>
      <c r="BK69" s="266"/>
      <c r="BL69" s="266"/>
      <c r="BM69" s="266"/>
      <c r="BN69" s="266"/>
      <c r="BO69" s="266"/>
      <c r="BP69" s="266"/>
      <c r="BQ69" s="263">
        <v>63</v>
      </c>
      <c r="BR69" s="268"/>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7"/>
    </row>
    <row r="70" spans="1:131" s="248" customFormat="1" ht="26.25" customHeight="1" x14ac:dyDescent="0.15">
      <c r="A70" s="262">
        <v>3</v>
      </c>
      <c r="B70" s="960" t="s">
        <v>592</v>
      </c>
      <c r="C70" s="961"/>
      <c r="D70" s="961"/>
      <c r="E70" s="961"/>
      <c r="F70" s="961"/>
      <c r="G70" s="961"/>
      <c r="H70" s="961"/>
      <c r="I70" s="961"/>
      <c r="J70" s="961"/>
      <c r="K70" s="961"/>
      <c r="L70" s="961"/>
      <c r="M70" s="961"/>
      <c r="N70" s="961"/>
      <c r="O70" s="961"/>
      <c r="P70" s="962"/>
      <c r="Q70" s="963">
        <v>148</v>
      </c>
      <c r="R70" s="911"/>
      <c r="S70" s="911"/>
      <c r="T70" s="911"/>
      <c r="U70" s="911"/>
      <c r="V70" s="911">
        <v>102</v>
      </c>
      <c r="W70" s="911"/>
      <c r="X70" s="911"/>
      <c r="Y70" s="911"/>
      <c r="Z70" s="911"/>
      <c r="AA70" s="911">
        <f t="shared" ref="AA70:AA75" si="0">Q70-V70</f>
        <v>46</v>
      </c>
      <c r="AB70" s="911"/>
      <c r="AC70" s="911"/>
      <c r="AD70" s="911"/>
      <c r="AE70" s="911"/>
      <c r="AF70" s="911">
        <v>46</v>
      </c>
      <c r="AG70" s="911"/>
      <c r="AH70" s="911"/>
      <c r="AI70" s="911"/>
      <c r="AJ70" s="911"/>
      <c r="AK70" s="911">
        <v>0</v>
      </c>
      <c r="AL70" s="911"/>
      <c r="AM70" s="911"/>
      <c r="AN70" s="911"/>
      <c r="AO70" s="911"/>
      <c r="AP70" s="911">
        <v>0</v>
      </c>
      <c r="AQ70" s="911"/>
      <c r="AR70" s="911"/>
      <c r="AS70" s="911"/>
      <c r="AT70" s="911"/>
      <c r="AU70" s="911" t="s">
        <v>604</v>
      </c>
      <c r="AV70" s="911"/>
      <c r="AW70" s="911"/>
      <c r="AX70" s="911"/>
      <c r="AY70" s="911"/>
      <c r="AZ70" s="964"/>
      <c r="BA70" s="964"/>
      <c r="BB70" s="964"/>
      <c r="BC70" s="964"/>
      <c r="BD70" s="965"/>
      <c r="BE70" s="266"/>
      <c r="BF70" s="266"/>
      <c r="BG70" s="266"/>
      <c r="BH70" s="266"/>
      <c r="BI70" s="266"/>
      <c r="BJ70" s="266"/>
      <c r="BK70" s="266"/>
      <c r="BL70" s="266"/>
      <c r="BM70" s="266"/>
      <c r="BN70" s="266"/>
      <c r="BO70" s="266"/>
      <c r="BP70" s="266"/>
      <c r="BQ70" s="263">
        <v>64</v>
      </c>
      <c r="BR70" s="268"/>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7"/>
    </row>
    <row r="71" spans="1:131" s="248" customFormat="1" ht="26.25" customHeight="1" x14ac:dyDescent="0.15">
      <c r="A71" s="262">
        <v>4</v>
      </c>
      <c r="B71" s="960" t="s">
        <v>593</v>
      </c>
      <c r="C71" s="961"/>
      <c r="D71" s="961"/>
      <c r="E71" s="961"/>
      <c r="F71" s="961"/>
      <c r="G71" s="961"/>
      <c r="H71" s="961"/>
      <c r="I71" s="961"/>
      <c r="J71" s="961"/>
      <c r="K71" s="961"/>
      <c r="L71" s="961"/>
      <c r="M71" s="961"/>
      <c r="N71" s="961"/>
      <c r="O71" s="961"/>
      <c r="P71" s="962"/>
      <c r="Q71" s="963">
        <v>118</v>
      </c>
      <c r="R71" s="911"/>
      <c r="S71" s="911"/>
      <c r="T71" s="911"/>
      <c r="U71" s="911"/>
      <c r="V71" s="911">
        <v>116</v>
      </c>
      <c r="W71" s="911"/>
      <c r="X71" s="911"/>
      <c r="Y71" s="911"/>
      <c r="Z71" s="911"/>
      <c r="AA71" s="911">
        <f t="shared" si="0"/>
        <v>2</v>
      </c>
      <c r="AB71" s="911"/>
      <c r="AC71" s="911"/>
      <c r="AD71" s="911"/>
      <c r="AE71" s="911"/>
      <c r="AF71" s="911">
        <v>1</v>
      </c>
      <c r="AG71" s="911"/>
      <c r="AH71" s="911"/>
      <c r="AI71" s="911"/>
      <c r="AJ71" s="911"/>
      <c r="AK71" s="911">
        <v>17</v>
      </c>
      <c r="AL71" s="911"/>
      <c r="AM71" s="911"/>
      <c r="AN71" s="911"/>
      <c r="AO71" s="911"/>
      <c r="AP71" s="911">
        <v>0</v>
      </c>
      <c r="AQ71" s="911"/>
      <c r="AR71" s="911"/>
      <c r="AS71" s="911"/>
      <c r="AT71" s="911"/>
      <c r="AU71" s="911" t="s">
        <v>603</v>
      </c>
      <c r="AV71" s="911"/>
      <c r="AW71" s="911"/>
      <c r="AX71" s="911"/>
      <c r="AY71" s="911"/>
      <c r="AZ71" s="964"/>
      <c r="BA71" s="964"/>
      <c r="BB71" s="964"/>
      <c r="BC71" s="964"/>
      <c r="BD71" s="965"/>
      <c r="BE71" s="266"/>
      <c r="BF71" s="266"/>
      <c r="BG71" s="266"/>
      <c r="BH71" s="266"/>
      <c r="BI71" s="266"/>
      <c r="BJ71" s="266"/>
      <c r="BK71" s="266"/>
      <c r="BL71" s="266"/>
      <c r="BM71" s="266"/>
      <c r="BN71" s="266"/>
      <c r="BO71" s="266"/>
      <c r="BP71" s="266"/>
      <c r="BQ71" s="263">
        <v>65</v>
      </c>
      <c r="BR71" s="268"/>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7"/>
    </row>
    <row r="72" spans="1:131" s="248" customFormat="1" ht="26.25" customHeight="1" x14ac:dyDescent="0.15">
      <c r="A72" s="262">
        <v>5</v>
      </c>
      <c r="B72" s="960" t="s">
        <v>594</v>
      </c>
      <c r="C72" s="961"/>
      <c r="D72" s="961"/>
      <c r="E72" s="961"/>
      <c r="F72" s="961"/>
      <c r="G72" s="961"/>
      <c r="H72" s="961"/>
      <c r="I72" s="961"/>
      <c r="J72" s="961"/>
      <c r="K72" s="961"/>
      <c r="L72" s="961"/>
      <c r="M72" s="961"/>
      <c r="N72" s="961"/>
      <c r="O72" s="961"/>
      <c r="P72" s="962"/>
      <c r="Q72" s="963">
        <v>167</v>
      </c>
      <c r="R72" s="911"/>
      <c r="S72" s="911"/>
      <c r="T72" s="911"/>
      <c r="U72" s="911"/>
      <c r="V72" s="911">
        <v>166</v>
      </c>
      <c r="W72" s="911"/>
      <c r="X72" s="911"/>
      <c r="Y72" s="911"/>
      <c r="Z72" s="911"/>
      <c r="AA72" s="911">
        <f t="shared" si="0"/>
        <v>1</v>
      </c>
      <c r="AB72" s="911"/>
      <c r="AC72" s="911"/>
      <c r="AD72" s="911"/>
      <c r="AE72" s="911"/>
      <c r="AF72" s="911">
        <v>1</v>
      </c>
      <c r="AG72" s="911"/>
      <c r="AH72" s="911"/>
      <c r="AI72" s="911"/>
      <c r="AJ72" s="911"/>
      <c r="AK72" s="911">
        <v>2</v>
      </c>
      <c r="AL72" s="911"/>
      <c r="AM72" s="911"/>
      <c r="AN72" s="911"/>
      <c r="AO72" s="911"/>
      <c r="AP72" s="911">
        <v>0</v>
      </c>
      <c r="AQ72" s="911"/>
      <c r="AR72" s="911"/>
      <c r="AS72" s="911"/>
      <c r="AT72" s="911"/>
      <c r="AU72" s="911" t="s">
        <v>604</v>
      </c>
      <c r="AV72" s="911"/>
      <c r="AW72" s="911"/>
      <c r="AX72" s="911"/>
      <c r="AY72" s="911"/>
      <c r="AZ72" s="964"/>
      <c r="BA72" s="964"/>
      <c r="BB72" s="964"/>
      <c r="BC72" s="964"/>
      <c r="BD72" s="965"/>
      <c r="BE72" s="266"/>
      <c r="BF72" s="266"/>
      <c r="BG72" s="266"/>
      <c r="BH72" s="266"/>
      <c r="BI72" s="266"/>
      <c r="BJ72" s="266"/>
      <c r="BK72" s="266"/>
      <c r="BL72" s="266"/>
      <c r="BM72" s="266"/>
      <c r="BN72" s="266"/>
      <c r="BO72" s="266"/>
      <c r="BP72" s="266"/>
      <c r="BQ72" s="263">
        <v>66</v>
      </c>
      <c r="BR72" s="268"/>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7"/>
    </row>
    <row r="73" spans="1:131" s="248" customFormat="1" ht="26.25" customHeight="1" x14ac:dyDescent="0.15">
      <c r="A73" s="262">
        <v>6</v>
      </c>
      <c r="B73" s="960" t="s">
        <v>595</v>
      </c>
      <c r="C73" s="961"/>
      <c r="D73" s="961"/>
      <c r="E73" s="961"/>
      <c r="F73" s="961"/>
      <c r="G73" s="961"/>
      <c r="H73" s="961"/>
      <c r="I73" s="961"/>
      <c r="J73" s="961"/>
      <c r="K73" s="961"/>
      <c r="L73" s="961"/>
      <c r="M73" s="961"/>
      <c r="N73" s="961"/>
      <c r="O73" s="961"/>
      <c r="P73" s="962"/>
      <c r="Q73" s="963">
        <v>131</v>
      </c>
      <c r="R73" s="911"/>
      <c r="S73" s="911"/>
      <c r="T73" s="911"/>
      <c r="U73" s="911"/>
      <c r="V73" s="911">
        <v>95</v>
      </c>
      <c r="W73" s="911"/>
      <c r="X73" s="911"/>
      <c r="Y73" s="911"/>
      <c r="Z73" s="911"/>
      <c r="AA73" s="911">
        <f t="shared" si="0"/>
        <v>36</v>
      </c>
      <c r="AB73" s="911"/>
      <c r="AC73" s="911"/>
      <c r="AD73" s="911"/>
      <c r="AE73" s="911"/>
      <c r="AF73" s="911">
        <v>36</v>
      </c>
      <c r="AG73" s="911"/>
      <c r="AH73" s="911"/>
      <c r="AI73" s="911"/>
      <c r="AJ73" s="911"/>
      <c r="AK73" s="911">
        <v>0</v>
      </c>
      <c r="AL73" s="911"/>
      <c r="AM73" s="911"/>
      <c r="AN73" s="911"/>
      <c r="AO73" s="911"/>
      <c r="AP73" s="911">
        <v>0</v>
      </c>
      <c r="AQ73" s="911"/>
      <c r="AR73" s="911"/>
      <c r="AS73" s="911"/>
      <c r="AT73" s="911"/>
      <c r="AU73" s="911" t="s">
        <v>604</v>
      </c>
      <c r="AV73" s="911"/>
      <c r="AW73" s="911"/>
      <c r="AX73" s="911"/>
      <c r="AY73" s="911"/>
      <c r="AZ73" s="964"/>
      <c r="BA73" s="964"/>
      <c r="BB73" s="964"/>
      <c r="BC73" s="964"/>
      <c r="BD73" s="965"/>
      <c r="BE73" s="266"/>
      <c r="BF73" s="266"/>
      <c r="BG73" s="266"/>
      <c r="BH73" s="266"/>
      <c r="BI73" s="266"/>
      <c r="BJ73" s="266"/>
      <c r="BK73" s="266"/>
      <c r="BL73" s="266"/>
      <c r="BM73" s="266"/>
      <c r="BN73" s="266"/>
      <c r="BO73" s="266"/>
      <c r="BP73" s="266"/>
      <c r="BQ73" s="263">
        <v>67</v>
      </c>
      <c r="BR73" s="268"/>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7"/>
    </row>
    <row r="74" spans="1:131" s="248" customFormat="1" ht="26.25" customHeight="1" x14ac:dyDescent="0.15">
      <c r="A74" s="262">
        <v>7</v>
      </c>
      <c r="B74" s="960" t="s">
        <v>596</v>
      </c>
      <c r="C74" s="961"/>
      <c r="D74" s="961"/>
      <c r="E74" s="961"/>
      <c r="F74" s="961"/>
      <c r="G74" s="961"/>
      <c r="H74" s="961"/>
      <c r="I74" s="961"/>
      <c r="J74" s="961"/>
      <c r="K74" s="961"/>
      <c r="L74" s="961"/>
      <c r="M74" s="961"/>
      <c r="N74" s="961"/>
      <c r="O74" s="961"/>
      <c r="P74" s="962"/>
      <c r="Q74" s="963">
        <v>807</v>
      </c>
      <c r="R74" s="911"/>
      <c r="S74" s="911"/>
      <c r="T74" s="911"/>
      <c r="U74" s="911"/>
      <c r="V74" s="911">
        <v>807</v>
      </c>
      <c r="W74" s="911"/>
      <c r="X74" s="911"/>
      <c r="Y74" s="911"/>
      <c r="Z74" s="911"/>
      <c r="AA74" s="911">
        <f t="shared" si="0"/>
        <v>0</v>
      </c>
      <c r="AB74" s="911"/>
      <c r="AC74" s="911"/>
      <c r="AD74" s="911"/>
      <c r="AE74" s="911"/>
      <c r="AF74" s="911">
        <v>0</v>
      </c>
      <c r="AG74" s="911"/>
      <c r="AH74" s="911"/>
      <c r="AI74" s="911"/>
      <c r="AJ74" s="911"/>
      <c r="AK74" s="911">
        <v>97</v>
      </c>
      <c r="AL74" s="911"/>
      <c r="AM74" s="911"/>
      <c r="AN74" s="911"/>
      <c r="AO74" s="911"/>
      <c r="AP74" s="911">
        <v>0</v>
      </c>
      <c r="AQ74" s="911"/>
      <c r="AR74" s="911"/>
      <c r="AS74" s="911"/>
      <c r="AT74" s="911"/>
      <c r="AU74" s="911" t="s">
        <v>610</v>
      </c>
      <c r="AV74" s="911"/>
      <c r="AW74" s="911"/>
      <c r="AX74" s="911"/>
      <c r="AY74" s="911"/>
      <c r="AZ74" s="964"/>
      <c r="BA74" s="964"/>
      <c r="BB74" s="964"/>
      <c r="BC74" s="964"/>
      <c r="BD74" s="965"/>
      <c r="BE74" s="266"/>
      <c r="BF74" s="266"/>
      <c r="BG74" s="266"/>
      <c r="BH74" s="266"/>
      <c r="BI74" s="266"/>
      <c r="BJ74" s="266"/>
      <c r="BK74" s="266"/>
      <c r="BL74" s="266"/>
      <c r="BM74" s="266"/>
      <c r="BN74" s="266"/>
      <c r="BO74" s="266"/>
      <c r="BP74" s="266"/>
      <c r="BQ74" s="263">
        <v>68</v>
      </c>
      <c r="BR74" s="268"/>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7"/>
    </row>
    <row r="75" spans="1:131" s="248" customFormat="1" ht="26.25" customHeight="1" x14ac:dyDescent="0.15">
      <c r="A75" s="262">
        <v>8</v>
      </c>
      <c r="B75" s="960" t="s">
        <v>597</v>
      </c>
      <c r="C75" s="961"/>
      <c r="D75" s="961"/>
      <c r="E75" s="961"/>
      <c r="F75" s="961"/>
      <c r="G75" s="961"/>
      <c r="H75" s="961"/>
      <c r="I75" s="961"/>
      <c r="J75" s="961"/>
      <c r="K75" s="961"/>
      <c r="L75" s="961"/>
      <c r="M75" s="961"/>
      <c r="N75" s="961"/>
      <c r="O75" s="961"/>
      <c r="P75" s="962"/>
      <c r="Q75" s="966">
        <v>13584</v>
      </c>
      <c r="R75" s="967"/>
      <c r="S75" s="967"/>
      <c r="T75" s="967"/>
      <c r="U75" s="910"/>
      <c r="V75" s="968">
        <v>13134</v>
      </c>
      <c r="W75" s="967"/>
      <c r="X75" s="967"/>
      <c r="Y75" s="967"/>
      <c r="Z75" s="910"/>
      <c r="AA75" s="911">
        <f t="shared" si="0"/>
        <v>450</v>
      </c>
      <c r="AB75" s="911"/>
      <c r="AC75" s="911"/>
      <c r="AD75" s="911"/>
      <c r="AE75" s="911"/>
      <c r="AF75" s="968">
        <v>447</v>
      </c>
      <c r="AG75" s="967"/>
      <c r="AH75" s="967"/>
      <c r="AI75" s="967"/>
      <c r="AJ75" s="910"/>
      <c r="AK75" s="968">
        <v>156</v>
      </c>
      <c r="AL75" s="967"/>
      <c r="AM75" s="967"/>
      <c r="AN75" s="967"/>
      <c r="AO75" s="910"/>
      <c r="AP75" s="968">
        <v>3105</v>
      </c>
      <c r="AQ75" s="967"/>
      <c r="AR75" s="967"/>
      <c r="AS75" s="967"/>
      <c r="AT75" s="910"/>
      <c r="AU75" s="968" t="s">
        <v>604</v>
      </c>
      <c r="AV75" s="967"/>
      <c r="AW75" s="967"/>
      <c r="AX75" s="967"/>
      <c r="AY75" s="910"/>
      <c r="AZ75" s="964"/>
      <c r="BA75" s="964"/>
      <c r="BB75" s="964"/>
      <c r="BC75" s="964"/>
      <c r="BD75" s="965"/>
      <c r="BE75" s="266"/>
      <c r="BF75" s="266"/>
      <c r="BG75" s="266"/>
      <c r="BH75" s="266"/>
      <c r="BI75" s="266"/>
      <c r="BJ75" s="266"/>
      <c r="BK75" s="266"/>
      <c r="BL75" s="266"/>
      <c r="BM75" s="266"/>
      <c r="BN75" s="266"/>
      <c r="BO75" s="266"/>
      <c r="BP75" s="266"/>
      <c r="BQ75" s="263">
        <v>69</v>
      </c>
      <c r="BR75" s="268"/>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7"/>
    </row>
    <row r="76" spans="1:131" s="248" customFormat="1" ht="26.25" customHeight="1" x14ac:dyDescent="0.15">
      <c r="A76" s="262">
        <v>9</v>
      </c>
      <c r="B76" s="960"/>
      <c r="C76" s="961"/>
      <c r="D76" s="961"/>
      <c r="E76" s="961"/>
      <c r="F76" s="961"/>
      <c r="G76" s="961"/>
      <c r="H76" s="961"/>
      <c r="I76" s="961"/>
      <c r="J76" s="961"/>
      <c r="K76" s="961"/>
      <c r="L76" s="961"/>
      <c r="M76" s="961"/>
      <c r="N76" s="961"/>
      <c r="O76" s="961"/>
      <c r="P76" s="962"/>
      <c r="Q76" s="966"/>
      <c r="R76" s="967"/>
      <c r="S76" s="967"/>
      <c r="T76" s="967"/>
      <c r="U76" s="910"/>
      <c r="V76" s="968"/>
      <c r="W76" s="967"/>
      <c r="X76" s="967"/>
      <c r="Y76" s="967"/>
      <c r="Z76" s="910"/>
      <c r="AA76" s="968"/>
      <c r="AB76" s="967"/>
      <c r="AC76" s="967"/>
      <c r="AD76" s="967"/>
      <c r="AE76" s="910"/>
      <c r="AF76" s="968"/>
      <c r="AG76" s="967"/>
      <c r="AH76" s="967"/>
      <c r="AI76" s="967"/>
      <c r="AJ76" s="910"/>
      <c r="AK76" s="968"/>
      <c r="AL76" s="967"/>
      <c r="AM76" s="967"/>
      <c r="AN76" s="967"/>
      <c r="AO76" s="910"/>
      <c r="AP76" s="968"/>
      <c r="AQ76" s="967"/>
      <c r="AR76" s="967"/>
      <c r="AS76" s="967"/>
      <c r="AT76" s="910"/>
      <c r="AU76" s="968"/>
      <c r="AV76" s="967"/>
      <c r="AW76" s="967"/>
      <c r="AX76" s="967"/>
      <c r="AY76" s="910"/>
      <c r="AZ76" s="964"/>
      <c r="BA76" s="964"/>
      <c r="BB76" s="964"/>
      <c r="BC76" s="964"/>
      <c r="BD76" s="965"/>
      <c r="BE76" s="266"/>
      <c r="BF76" s="266"/>
      <c r="BG76" s="266"/>
      <c r="BH76" s="266"/>
      <c r="BI76" s="266"/>
      <c r="BJ76" s="266"/>
      <c r="BK76" s="266"/>
      <c r="BL76" s="266"/>
      <c r="BM76" s="266"/>
      <c r="BN76" s="266"/>
      <c r="BO76" s="266"/>
      <c r="BP76" s="266"/>
      <c r="BQ76" s="263">
        <v>70</v>
      </c>
      <c r="BR76" s="268"/>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7"/>
    </row>
    <row r="77" spans="1:131" s="248" customFormat="1" ht="26.25" customHeight="1" x14ac:dyDescent="0.15">
      <c r="A77" s="262">
        <v>10</v>
      </c>
      <c r="B77" s="960"/>
      <c r="C77" s="961"/>
      <c r="D77" s="961"/>
      <c r="E77" s="961"/>
      <c r="F77" s="961"/>
      <c r="G77" s="961"/>
      <c r="H77" s="961"/>
      <c r="I77" s="961"/>
      <c r="J77" s="961"/>
      <c r="K77" s="961"/>
      <c r="L77" s="961"/>
      <c r="M77" s="961"/>
      <c r="N77" s="961"/>
      <c r="O77" s="961"/>
      <c r="P77" s="962"/>
      <c r="Q77" s="966"/>
      <c r="R77" s="967"/>
      <c r="S77" s="967"/>
      <c r="T77" s="967"/>
      <c r="U77" s="910"/>
      <c r="V77" s="968"/>
      <c r="W77" s="967"/>
      <c r="X77" s="967"/>
      <c r="Y77" s="967"/>
      <c r="Z77" s="910"/>
      <c r="AA77" s="968"/>
      <c r="AB77" s="967"/>
      <c r="AC77" s="967"/>
      <c r="AD77" s="967"/>
      <c r="AE77" s="910"/>
      <c r="AF77" s="968"/>
      <c r="AG77" s="967"/>
      <c r="AH77" s="967"/>
      <c r="AI77" s="967"/>
      <c r="AJ77" s="910"/>
      <c r="AK77" s="968"/>
      <c r="AL77" s="967"/>
      <c r="AM77" s="967"/>
      <c r="AN77" s="967"/>
      <c r="AO77" s="910"/>
      <c r="AP77" s="968"/>
      <c r="AQ77" s="967"/>
      <c r="AR77" s="967"/>
      <c r="AS77" s="967"/>
      <c r="AT77" s="910"/>
      <c r="AU77" s="968"/>
      <c r="AV77" s="967"/>
      <c r="AW77" s="967"/>
      <c r="AX77" s="967"/>
      <c r="AY77" s="910"/>
      <c r="AZ77" s="964"/>
      <c r="BA77" s="964"/>
      <c r="BB77" s="964"/>
      <c r="BC77" s="964"/>
      <c r="BD77" s="965"/>
      <c r="BE77" s="266"/>
      <c r="BF77" s="266"/>
      <c r="BG77" s="266"/>
      <c r="BH77" s="266"/>
      <c r="BI77" s="266"/>
      <c r="BJ77" s="266"/>
      <c r="BK77" s="266"/>
      <c r="BL77" s="266"/>
      <c r="BM77" s="266"/>
      <c r="BN77" s="266"/>
      <c r="BO77" s="266"/>
      <c r="BP77" s="266"/>
      <c r="BQ77" s="263">
        <v>71</v>
      </c>
      <c r="BR77" s="268"/>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7"/>
    </row>
    <row r="78" spans="1:131" s="248" customFormat="1" ht="26.25" customHeight="1" x14ac:dyDescent="0.15">
      <c r="A78" s="262">
        <v>11</v>
      </c>
      <c r="B78" s="960"/>
      <c r="C78" s="961"/>
      <c r="D78" s="961"/>
      <c r="E78" s="961"/>
      <c r="F78" s="961"/>
      <c r="G78" s="961"/>
      <c r="H78" s="961"/>
      <c r="I78" s="961"/>
      <c r="J78" s="961"/>
      <c r="K78" s="961"/>
      <c r="L78" s="961"/>
      <c r="M78" s="961"/>
      <c r="N78" s="961"/>
      <c r="O78" s="961"/>
      <c r="P78" s="962"/>
      <c r="Q78" s="963"/>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64"/>
      <c r="BA78" s="964"/>
      <c r="BB78" s="964"/>
      <c r="BC78" s="964"/>
      <c r="BD78" s="965"/>
      <c r="BE78" s="266"/>
      <c r="BF78" s="266"/>
      <c r="BG78" s="266"/>
      <c r="BH78" s="266"/>
      <c r="BI78" s="266"/>
      <c r="BJ78" s="269"/>
      <c r="BK78" s="269"/>
      <c r="BL78" s="269"/>
      <c r="BM78" s="269"/>
      <c r="BN78" s="269"/>
      <c r="BO78" s="266"/>
      <c r="BP78" s="266"/>
      <c r="BQ78" s="263">
        <v>72</v>
      </c>
      <c r="BR78" s="268"/>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7"/>
    </row>
    <row r="79" spans="1:131" s="248" customFormat="1" ht="26.25" customHeight="1" x14ac:dyDescent="0.15">
      <c r="A79" s="262">
        <v>12</v>
      </c>
      <c r="B79" s="960"/>
      <c r="C79" s="961"/>
      <c r="D79" s="961"/>
      <c r="E79" s="961"/>
      <c r="F79" s="961"/>
      <c r="G79" s="961"/>
      <c r="H79" s="961"/>
      <c r="I79" s="961"/>
      <c r="J79" s="961"/>
      <c r="K79" s="961"/>
      <c r="L79" s="961"/>
      <c r="M79" s="961"/>
      <c r="N79" s="961"/>
      <c r="O79" s="961"/>
      <c r="P79" s="962"/>
      <c r="Q79" s="963"/>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64"/>
      <c r="BA79" s="964"/>
      <c r="BB79" s="964"/>
      <c r="BC79" s="964"/>
      <c r="BD79" s="965"/>
      <c r="BE79" s="266"/>
      <c r="BF79" s="266"/>
      <c r="BG79" s="266"/>
      <c r="BH79" s="266"/>
      <c r="BI79" s="266"/>
      <c r="BJ79" s="269"/>
      <c r="BK79" s="269"/>
      <c r="BL79" s="269"/>
      <c r="BM79" s="269"/>
      <c r="BN79" s="269"/>
      <c r="BO79" s="266"/>
      <c r="BP79" s="266"/>
      <c r="BQ79" s="263">
        <v>73</v>
      </c>
      <c r="BR79" s="268"/>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7"/>
    </row>
    <row r="80" spans="1:131" s="248" customFormat="1" ht="26.25" customHeight="1" x14ac:dyDescent="0.15">
      <c r="A80" s="262">
        <v>13</v>
      </c>
      <c r="B80" s="960"/>
      <c r="C80" s="961"/>
      <c r="D80" s="961"/>
      <c r="E80" s="961"/>
      <c r="F80" s="961"/>
      <c r="G80" s="961"/>
      <c r="H80" s="961"/>
      <c r="I80" s="961"/>
      <c r="J80" s="961"/>
      <c r="K80" s="961"/>
      <c r="L80" s="961"/>
      <c r="M80" s="961"/>
      <c r="N80" s="961"/>
      <c r="O80" s="961"/>
      <c r="P80" s="962"/>
      <c r="Q80" s="963"/>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64"/>
      <c r="BA80" s="964"/>
      <c r="BB80" s="964"/>
      <c r="BC80" s="964"/>
      <c r="BD80" s="965"/>
      <c r="BE80" s="266"/>
      <c r="BF80" s="266"/>
      <c r="BG80" s="266"/>
      <c r="BH80" s="266"/>
      <c r="BI80" s="266"/>
      <c r="BJ80" s="266"/>
      <c r="BK80" s="266"/>
      <c r="BL80" s="266"/>
      <c r="BM80" s="266"/>
      <c r="BN80" s="266"/>
      <c r="BO80" s="266"/>
      <c r="BP80" s="266"/>
      <c r="BQ80" s="263">
        <v>74</v>
      </c>
      <c r="BR80" s="268"/>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7"/>
    </row>
    <row r="81" spans="1:131" s="248" customFormat="1" ht="26.25" customHeight="1" x14ac:dyDescent="0.15">
      <c r="A81" s="262">
        <v>14</v>
      </c>
      <c r="B81" s="960"/>
      <c r="C81" s="961"/>
      <c r="D81" s="961"/>
      <c r="E81" s="961"/>
      <c r="F81" s="961"/>
      <c r="G81" s="961"/>
      <c r="H81" s="961"/>
      <c r="I81" s="961"/>
      <c r="J81" s="961"/>
      <c r="K81" s="961"/>
      <c r="L81" s="961"/>
      <c r="M81" s="961"/>
      <c r="N81" s="961"/>
      <c r="O81" s="961"/>
      <c r="P81" s="962"/>
      <c r="Q81" s="963"/>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64"/>
      <c r="BA81" s="964"/>
      <c r="BB81" s="964"/>
      <c r="BC81" s="964"/>
      <c r="BD81" s="965"/>
      <c r="BE81" s="266"/>
      <c r="BF81" s="266"/>
      <c r="BG81" s="266"/>
      <c r="BH81" s="266"/>
      <c r="BI81" s="266"/>
      <c r="BJ81" s="266"/>
      <c r="BK81" s="266"/>
      <c r="BL81" s="266"/>
      <c r="BM81" s="266"/>
      <c r="BN81" s="266"/>
      <c r="BO81" s="266"/>
      <c r="BP81" s="266"/>
      <c r="BQ81" s="263">
        <v>75</v>
      </c>
      <c r="BR81" s="268"/>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7"/>
    </row>
    <row r="82" spans="1:131" s="248" customFormat="1" ht="26.25" customHeight="1" x14ac:dyDescent="0.15">
      <c r="A82" s="262">
        <v>15</v>
      </c>
      <c r="B82" s="960"/>
      <c r="C82" s="961"/>
      <c r="D82" s="961"/>
      <c r="E82" s="961"/>
      <c r="F82" s="961"/>
      <c r="G82" s="961"/>
      <c r="H82" s="961"/>
      <c r="I82" s="961"/>
      <c r="J82" s="961"/>
      <c r="K82" s="961"/>
      <c r="L82" s="961"/>
      <c r="M82" s="961"/>
      <c r="N82" s="961"/>
      <c r="O82" s="961"/>
      <c r="P82" s="962"/>
      <c r="Q82" s="963"/>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64"/>
      <c r="BA82" s="964"/>
      <c r="BB82" s="964"/>
      <c r="BC82" s="964"/>
      <c r="BD82" s="965"/>
      <c r="BE82" s="266"/>
      <c r="BF82" s="266"/>
      <c r="BG82" s="266"/>
      <c r="BH82" s="266"/>
      <c r="BI82" s="266"/>
      <c r="BJ82" s="266"/>
      <c r="BK82" s="266"/>
      <c r="BL82" s="266"/>
      <c r="BM82" s="266"/>
      <c r="BN82" s="266"/>
      <c r="BO82" s="266"/>
      <c r="BP82" s="266"/>
      <c r="BQ82" s="263">
        <v>76</v>
      </c>
      <c r="BR82" s="268"/>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7"/>
    </row>
    <row r="83" spans="1:131" s="248" customFormat="1" ht="26.25" customHeight="1" x14ac:dyDescent="0.15">
      <c r="A83" s="262">
        <v>16</v>
      </c>
      <c r="B83" s="960"/>
      <c r="C83" s="961"/>
      <c r="D83" s="961"/>
      <c r="E83" s="961"/>
      <c r="F83" s="961"/>
      <c r="G83" s="961"/>
      <c r="H83" s="961"/>
      <c r="I83" s="961"/>
      <c r="J83" s="961"/>
      <c r="K83" s="961"/>
      <c r="L83" s="961"/>
      <c r="M83" s="961"/>
      <c r="N83" s="961"/>
      <c r="O83" s="961"/>
      <c r="P83" s="962"/>
      <c r="Q83" s="963"/>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64"/>
      <c r="BA83" s="964"/>
      <c r="BB83" s="964"/>
      <c r="BC83" s="964"/>
      <c r="BD83" s="965"/>
      <c r="BE83" s="266"/>
      <c r="BF83" s="266"/>
      <c r="BG83" s="266"/>
      <c r="BH83" s="266"/>
      <c r="BI83" s="266"/>
      <c r="BJ83" s="266"/>
      <c r="BK83" s="266"/>
      <c r="BL83" s="266"/>
      <c r="BM83" s="266"/>
      <c r="BN83" s="266"/>
      <c r="BO83" s="266"/>
      <c r="BP83" s="266"/>
      <c r="BQ83" s="263">
        <v>77</v>
      </c>
      <c r="BR83" s="268"/>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7"/>
    </row>
    <row r="84" spans="1:131" s="248" customFormat="1" ht="26.25" customHeight="1" x14ac:dyDescent="0.15">
      <c r="A84" s="262">
        <v>17</v>
      </c>
      <c r="B84" s="960"/>
      <c r="C84" s="961"/>
      <c r="D84" s="961"/>
      <c r="E84" s="961"/>
      <c r="F84" s="961"/>
      <c r="G84" s="961"/>
      <c r="H84" s="961"/>
      <c r="I84" s="961"/>
      <c r="J84" s="961"/>
      <c r="K84" s="961"/>
      <c r="L84" s="961"/>
      <c r="M84" s="961"/>
      <c r="N84" s="961"/>
      <c r="O84" s="961"/>
      <c r="P84" s="962"/>
      <c r="Q84" s="963"/>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64"/>
      <c r="BA84" s="964"/>
      <c r="BB84" s="964"/>
      <c r="BC84" s="964"/>
      <c r="BD84" s="965"/>
      <c r="BE84" s="266"/>
      <c r="BF84" s="266"/>
      <c r="BG84" s="266"/>
      <c r="BH84" s="266"/>
      <c r="BI84" s="266"/>
      <c r="BJ84" s="266"/>
      <c r="BK84" s="266"/>
      <c r="BL84" s="266"/>
      <c r="BM84" s="266"/>
      <c r="BN84" s="266"/>
      <c r="BO84" s="266"/>
      <c r="BP84" s="266"/>
      <c r="BQ84" s="263">
        <v>78</v>
      </c>
      <c r="BR84" s="268"/>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7"/>
    </row>
    <row r="85" spans="1:131" s="248" customFormat="1" ht="26.25" customHeight="1" x14ac:dyDescent="0.15">
      <c r="A85" s="262">
        <v>18</v>
      </c>
      <c r="B85" s="960"/>
      <c r="C85" s="961"/>
      <c r="D85" s="961"/>
      <c r="E85" s="961"/>
      <c r="F85" s="961"/>
      <c r="G85" s="961"/>
      <c r="H85" s="961"/>
      <c r="I85" s="961"/>
      <c r="J85" s="961"/>
      <c r="K85" s="961"/>
      <c r="L85" s="961"/>
      <c r="M85" s="961"/>
      <c r="N85" s="961"/>
      <c r="O85" s="961"/>
      <c r="P85" s="962"/>
      <c r="Q85" s="963"/>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64"/>
      <c r="BA85" s="964"/>
      <c r="BB85" s="964"/>
      <c r="BC85" s="964"/>
      <c r="BD85" s="965"/>
      <c r="BE85" s="266"/>
      <c r="BF85" s="266"/>
      <c r="BG85" s="266"/>
      <c r="BH85" s="266"/>
      <c r="BI85" s="266"/>
      <c r="BJ85" s="266"/>
      <c r="BK85" s="266"/>
      <c r="BL85" s="266"/>
      <c r="BM85" s="266"/>
      <c r="BN85" s="266"/>
      <c r="BO85" s="266"/>
      <c r="BP85" s="266"/>
      <c r="BQ85" s="263">
        <v>79</v>
      </c>
      <c r="BR85" s="268"/>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7"/>
    </row>
    <row r="86" spans="1:131" s="248" customFormat="1" ht="26.25" customHeight="1" x14ac:dyDescent="0.15">
      <c r="A86" s="262">
        <v>19</v>
      </c>
      <c r="B86" s="960"/>
      <c r="C86" s="961"/>
      <c r="D86" s="961"/>
      <c r="E86" s="961"/>
      <c r="F86" s="961"/>
      <c r="G86" s="961"/>
      <c r="H86" s="961"/>
      <c r="I86" s="961"/>
      <c r="J86" s="961"/>
      <c r="K86" s="961"/>
      <c r="L86" s="961"/>
      <c r="M86" s="961"/>
      <c r="N86" s="961"/>
      <c r="O86" s="961"/>
      <c r="P86" s="962"/>
      <c r="Q86" s="963"/>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64"/>
      <c r="BA86" s="964"/>
      <c r="BB86" s="964"/>
      <c r="BC86" s="964"/>
      <c r="BD86" s="965"/>
      <c r="BE86" s="266"/>
      <c r="BF86" s="266"/>
      <c r="BG86" s="266"/>
      <c r="BH86" s="266"/>
      <c r="BI86" s="266"/>
      <c r="BJ86" s="266"/>
      <c r="BK86" s="266"/>
      <c r="BL86" s="266"/>
      <c r="BM86" s="266"/>
      <c r="BN86" s="266"/>
      <c r="BO86" s="266"/>
      <c r="BP86" s="266"/>
      <c r="BQ86" s="263">
        <v>80</v>
      </c>
      <c r="BR86" s="268"/>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7"/>
    </row>
    <row r="87" spans="1:131" s="248" customFormat="1" ht="26.25" customHeight="1" x14ac:dyDescent="0.15">
      <c r="A87" s="270">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6"/>
      <c r="BF87" s="266"/>
      <c r="BG87" s="266"/>
      <c r="BH87" s="266"/>
      <c r="BI87" s="266"/>
      <c r="BJ87" s="266"/>
      <c r="BK87" s="266"/>
      <c r="BL87" s="266"/>
      <c r="BM87" s="266"/>
      <c r="BN87" s="266"/>
      <c r="BO87" s="266"/>
      <c r="BP87" s="266"/>
      <c r="BQ87" s="263">
        <v>81</v>
      </c>
      <c r="BR87" s="268"/>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7"/>
    </row>
    <row r="88" spans="1:131" s="248" customFormat="1" ht="26.25" customHeight="1" thickBot="1" x14ac:dyDescent="0.2">
      <c r="A88" s="265" t="s">
        <v>391</v>
      </c>
      <c r="B88" s="874" t="s">
        <v>424</v>
      </c>
      <c r="C88" s="875"/>
      <c r="D88" s="875"/>
      <c r="E88" s="875"/>
      <c r="F88" s="875"/>
      <c r="G88" s="875"/>
      <c r="H88" s="875"/>
      <c r="I88" s="875"/>
      <c r="J88" s="875"/>
      <c r="K88" s="875"/>
      <c r="L88" s="875"/>
      <c r="M88" s="875"/>
      <c r="N88" s="875"/>
      <c r="O88" s="875"/>
      <c r="P88" s="876"/>
      <c r="Q88" s="920"/>
      <c r="R88" s="921"/>
      <c r="S88" s="921"/>
      <c r="T88" s="921"/>
      <c r="U88" s="921"/>
      <c r="V88" s="921"/>
      <c r="W88" s="921"/>
      <c r="X88" s="921"/>
      <c r="Y88" s="921"/>
      <c r="Z88" s="921"/>
      <c r="AA88" s="921"/>
      <c r="AB88" s="921"/>
      <c r="AC88" s="921"/>
      <c r="AD88" s="921"/>
      <c r="AE88" s="921"/>
      <c r="AF88" s="926">
        <v>547</v>
      </c>
      <c r="AG88" s="926"/>
      <c r="AH88" s="926"/>
      <c r="AI88" s="926"/>
      <c r="AJ88" s="926"/>
      <c r="AK88" s="921"/>
      <c r="AL88" s="921"/>
      <c r="AM88" s="921"/>
      <c r="AN88" s="921"/>
      <c r="AO88" s="921"/>
      <c r="AP88" s="926">
        <v>3105</v>
      </c>
      <c r="AQ88" s="926"/>
      <c r="AR88" s="926"/>
      <c r="AS88" s="926"/>
      <c r="AT88" s="926"/>
      <c r="AU88" s="926"/>
      <c r="AV88" s="926"/>
      <c r="AW88" s="926"/>
      <c r="AX88" s="926"/>
      <c r="AY88" s="926"/>
      <c r="AZ88" s="934"/>
      <c r="BA88" s="934"/>
      <c r="BB88" s="934"/>
      <c r="BC88" s="934"/>
      <c r="BD88" s="935"/>
      <c r="BE88" s="266"/>
      <c r="BF88" s="266"/>
      <c r="BG88" s="266"/>
      <c r="BH88" s="266"/>
      <c r="BI88" s="266"/>
      <c r="BJ88" s="266"/>
      <c r="BK88" s="266"/>
      <c r="BL88" s="266"/>
      <c r="BM88" s="266"/>
      <c r="BN88" s="266"/>
      <c r="BO88" s="266"/>
      <c r="BP88" s="266"/>
      <c r="BQ88" s="263">
        <v>82</v>
      </c>
      <c r="BR88" s="268"/>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874" t="s">
        <v>425</v>
      </c>
      <c r="BS102" s="875"/>
      <c r="BT102" s="875"/>
      <c r="BU102" s="875"/>
      <c r="BV102" s="875"/>
      <c r="BW102" s="875"/>
      <c r="BX102" s="875"/>
      <c r="BY102" s="875"/>
      <c r="BZ102" s="875"/>
      <c r="CA102" s="875"/>
      <c r="CB102" s="875"/>
      <c r="CC102" s="875"/>
      <c r="CD102" s="875"/>
      <c r="CE102" s="875"/>
      <c r="CF102" s="875"/>
      <c r="CG102" s="876"/>
      <c r="CH102" s="976"/>
      <c r="CI102" s="923"/>
      <c r="CJ102" s="923"/>
      <c r="CK102" s="923"/>
      <c r="CL102" s="977"/>
      <c r="CM102" s="976"/>
      <c r="CN102" s="923"/>
      <c r="CO102" s="923"/>
      <c r="CP102" s="923"/>
      <c r="CQ102" s="977"/>
      <c r="CR102" s="978"/>
      <c r="CS102" s="937"/>
      <c r="CT102" s="937"/>
      <c r="CU102" s="937"/>
      <c r="CV102" s="979"/>
      <c r="CW102" s="978"/>
      <c r="CX102" s="937"/>
      <c r="CY102" s="937"/>
      <c r="CZ102" s="937"/>
      <c r="DA102" s="979"/>
      <c r="DB102" s="978"/>
      <c r="DC102" s="937"/>
      <c r="DD102" s="937"/>
      <c r="DE102" s="937"/>
      <c r="DF102" s="979"/>
      <c r="DG102" s="978"/>
      <c r="DH102" s="937"/>
      <c r="DI102" s="937"/>
      <c r="DJ102" s="937"/>
      <c r="DK102" s="979"/>
      <c r="DL102" s="978"/>
      <c r="DM102" s="937"/>
      <c r="DN102" s="937"/>
      <c r="DO102" s="937"/>
      <c r="DP102" s="979"/>
      <c r="DQ102" s="978"/>
      <c r="DR102" s="937"/>
      <c r="DS102" s="937"/>
      <c r="DT102" s="937"/>
      <c r="DU102" s="979"/>
      <c r="DV102" s="1002"/>
      <c r="DW102" s="1003"/>
      <c r="DX102" s="1003"/>
      <c r="DY102" s="1003"/>
      <c r="DZ102" s="100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7" customFormat="1" ht="26.25" customHeight="1" x14ac:dyDescent="0.15">
      <c r="A109" s="1000" t="s">
        <v>432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433</v>
      </c>
      <c r="AB109" s="981"/>
      <c r="AC109" s="981"/>
      <c r="AD109" s="981"/>
      <c r="AE109" s="982"/>
      <c r="AF109" s="980" t="s">
        <v>308</v>
      </c>
      <c r="AG109" s="981"/>
      <c r="AH109" s="981"/>
      <c r="AI109" s="981"/>
      <c r="AJ109" s="982"/>
      <c r="AK109" s="980" t="s">
        <v>307</v>
      </c>
      <c r="AL109" s="981"/>
      <c r="AM109" s="981"/>
      <c r="AN109" s="981"/>
      <c r="AO109" s="982"/>
      <c r="AP109" s="980" t="s">
        <v>434</v>
      </c>
      <c r="AQ109" s="981"/>
      <c r="AR109" s="981"/>
      <c r="AS109" s="981"/>
      <c r="AT109" s="983"/>
      <c r="AU109" s="1000" t="s">
        <v>432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433</v>
      </c>
      <c r="BR109" s="981"/>
      <c r="BS109" s="981"/>
      <c r="BT109" s="981"/>
      <c r="BU109" s="982"/>
      <c r="BV109" s="980" t="s">
        <v>308</v>
      </c>
      <c r="BW109" s="981"/>
      <c r="BX109" s="981"/>
      <c r="BY109" s="981"/>
      <c r="BZ109" s="982"/>
      <c r="CA109" s="980" t="s">
        <v>307</v>
      </c>
      <c r="CB109" s="981"/>
      <c r="CC109" s="981"/>
      <c r="CD109" s="981"/>
      <c r="CE109" s="982"/>
      <c r="CF109" s="1001" t="s">
        <v>434</v>
      </c>
      <c r="CG109" s="1001"/>
      <c r="CH109" s="1001"/>
      <c r="CI109" s="1001"/>
      <c r="CJ109" s="1001"/>
      <c r="CK109" s="980" t="s">
        <v>435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433</v>
      </c>
      <c r="DH109" s="981"/>
      <c r="DI109" s="981"/>
      <c r="DJ109" s="981"/>
      <c r="DK109" s="982"/>
      <c r="DL109" s="980" t="s">
        <v>308</v>
      </c>
      <c r="DM109" s="981"/>
      <c r="DN109" s="981"/>
      <c r="DO109" s="981"/>
      <c r="DP109" s="982"/>
      <c r="DQ109" s="980" t="s">
        <v>307</v>
      </c>
      <c r="DR109" s="981"/>
      <c r="DS109" s="981"/>
      <c r="DT109" s="981"/>
      <c r="DU109" s="982"/>
      <c r="DV109" s="980" t="s">
        <v>434</v>
      </c>
      <c r="DW109" s="981"/>
      <c r="DX109" s="981"/>
      <c r="DY109" s="981"/>
      <c r="DZ109" s="983"/>
    </row>
    <row r="110" spans="1:131" s="247" customFormat="1" ht="26.25" customHeight="1" x14ac:dyDescent="0.15">
      <c r="A110" s="984" t="s">
        <v>436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1889543</v>
      </c>
      <c r="AB110" s="988"/>
      <c r="AC110" s="988"/>
      <c r="AD110" s="988"/>
      <c r="AE110" s="989"/>
      <c r="AF110" s="990">
        <v>1814595</v>
      </c>
      <c r="AG110" s="988"/>
      <c r="AH110" s="988"/>
      <c r="AI110" s="988"/>
      <c r="AJ110" s="989"/>
      <c r="AK110" s="990">
        <v>1764441</v>
      </c>
      <c r="AL110" s="988"/>
      <c r="AM110" s="988"/>
      <c r="AN110" s="988"/>
      <c r="AO110" s="989"/>
      <c r="AP110" s="991">
        <v>27.9</v>
      </c>
      <c r="AQ110" s="992"/>
      <c r="AR110" s="992"/>
      <c r="AS110" s="992"/>
      <c r="AT110" s="993"/>
      <c r="AU110" s="994" t="s">
        <v>73</v>
      </c>
      <c r="AV110" s="995"/>
      <c r="AW110" s="995"/>
      <c r="AX110" s="995"/>
      <c r="AY110" s="995"/>
      <c r="AZ110" s="1036" t="s">
        <v>437</v>
      </c>
      <c r="BA110" s="985"/>
      <c r="BB110" s="985"/>
      <c r="BC110" s="985"/>
      <c r="BD110" s="985"/>
      <c r="BE110" s="985"/>
      <c r="BF110" s="985"/>
      <c r="BG110" s="985"/>
      <c r="BH110" s="985"/>
      <c r="BI110" s="985"/>
      <c r="BJ110" s="985"/>
      <c r="BK110" s="985"/>
      <c r="BL110" s="985"/>
      <c r="BM110" s="985"/>
      <c r="BN110" s="985"/>
      <c r="BO110" s="985"/>
      <c r="BP110" s="986"/>
      <c r="BQ110" s="1022">
        <v>18077860</v>
      </c>
      <c r="BR110" s="1023"/>
      <c r="BS110" s="1023"/>
      <c r="BT110" s="1023"/>
      <c r="BU110" s="1023"/>
      <c r="BV110" s="1023">
        <v>18242496</v>
      </c>
      <c r="BW110" s="1023"/>
      <c r="BX110" s="1023"/>
      <c r="BY110" s="1023"/>
      <c r="BZ110" s="1023"/>
      <c r="CA110" s="1023">
        <v>18852551</v>
      </c>
      <c r="CB110" s="1023"/>
      <c r="CC110" s="1023"/>
      <c r="CD110" s="1023"/>
      <c r="CE110" s="1023"/>
      <c r="CF110" s="1037">
        <v>297.7</v>
      </c>
      <c r="CG110" s="1038"/>
      <c r="CH110" s="1038"/>
      <c r="CI110" s="1038"/>
      <c r="CJ110" s="1038"/>
      <c r="CK110" s="1039" t="s">
        <v>438</v>
      </c>
      <c r="CL110" s="1040"/>
      <c r="CM110" s="1019" t="s">
        <v>439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393</v>
      </c>
      <c r="DH110" s="1023"/>
      <c r="DI110" s="1023"/>
      <c r="DJ110" s="1023"/>
      <c r="DK110" s="1023"/>
      <c r="DL110" s="1023" t="s">
        <v>440</v>
      </c>
      <c r="DM110" s="1023"/>
      <c r="DN110" s="1023"/>
      <c r="DO110" s="1023"/>
      <c r="DP110" s="1023"/>
      <c r="DQ110" s="1023" t="s">
        <v>441</v>
      </c>
      <c r="DR110" s="1023"/>
      <c r="DS110" s="1023"/>
      <c r="DT110" s="1023"/>
      <c r="DU110" s="1023"/>
      <c r="DV110" s="1024" t="s">
        <v>393</v>
      </c>
      <c r="DW110" s="1024"/>
      <c r="DX110" s="1024"/>
      <c r="DY110" s="1024"/>
      <c r="DZ110" s="1025"/>
    </row>
    <row r="111" spans="1:131" s="247" customFormat="1" ht="26.25" customHeight="1" x14ac:dyDescent="0.15">
      <c r="A111" s="1026" t="s">
        <v>442</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410</v>
      </c>
      <c r="AB111" s="1030"/>
      <c r="AC111" s="1030"/>
      <c r="AD111" s="1030"/>
      <c r="AE111" s="1031"/>
      <c r="AF111" s="1032" t="s">
        <v>440</v>
      </c>
      <c r="AG111" s="1030"/>
      <c r="AH111" s="1030"/>
      <c r="AI111" s="1030"/>
      <c r="AJ111" s="1031"/>
      <c r="AK111" s="1032" t="s">
        <v>440</v>
      </c>
      <c r="AL111" s="1030"/>
      <c r="AM111" s="1030"/>
      <c r="AN111" s="1030"/>
      <c r="AO111" s="1031"/>
      <c r="AP111" s="1033" t="s">
        <v>410</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t="s">
        <v>410</v>
      </c>
      <c r="BR111" s="1016"/>
      <c r="BS111" s="1016"/>
      <c r="BT111" s="1016"/>
      <c r="BU111" s="1016"/>
      <c r="BV111" s="1016" t="s">
        <v>410</v>
      </c>
      <c r="BW111" s="1016"/>
      <c r="BX111" s="1016"/>
      <c r="BY111" s="1016"/>
      <c r="BZ111" s="1016"/>
      <c r="CA111" s="1016" t="s">
        <v>440</v>
      </c>
      <c r="CB111" s="1016"/>
      <c r="CC111" s="1016"/>
      <c r="CD111" s="1016"/>
      <c r="CE111" s="1016"/>
      <c r="CF111" s="1010" t="s">
        <v>410</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440</v>
      </c>
      <c r="DH111" s="1016"/>
      <c r="DI111" s="1016"/>
      <c r="DJ111" s="1016"/>
      <c r="DK111" s="1016"/>
      <c r="DL111" s="1016" t="s">
        <v>410</v>
      </c>
      <c r="DM111" s="1016"/>
      <c r="DN111" s="1016"/>
      <c r="DO111" s="1016"/>
      <c r="DP111" s="1016"/>
      <c r="DQ111" s="1016" t="s">
        <v>440</v>
      </c>
      <c r="DR111" s="1016"/>
      <c r="DS111" s="1016"/>
      <c r="DT111" s="1016"/>
      <c r="DU111" s="1016"/>
      <c r="DV111" s="1017" t="s">
        <v>440</v>
      </c>
      <c r="DW111" s="1017"/>
      <c r="DX111" s="1017"/>
      <c r="DY111" s="1017"/>
      <c r="DZ111" s="1018"/>
    </row>
    <row r="112" spans="1:131" s="247"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393</v>
      </c>
      <c r="AB112" s="1055"/>
      <c r="AC112" s="1055"/>
      <c r="AD112" s="1055"/>
      <c r="AE112" s="1056"/>
      <c r="AF112" s="1057" t="s">
        <v>393</v>
      </c>
      <c r="AG112" s="1055"/>
      <c r="AH112" s="1055"/>
      <c r="AI112" s="1055"/>
      <c r="AJ112" s="1056"/>
      <c r="AK112" s="1057" t="s">
        <v>393</v>
      </c>
      <c r="AL112" s="1055"/>
      <c r="AM112" s="1055"/>
      <c r="AN112" s="1055"/>
      <c r="AO112" s="1056"/>
      <c r="AP112" s="1058" t="s">
        <v>393</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4032109</v>
      </c>
      <c r="BR112" s="1016"/>
      <c r="BS112" s="1016"/>
      <c r="BT112" s="1016"/>
      <c r="BU112" s="1016"/>
      <c r="BV112" s="1016">
        <v>3975634</v>
      </c>
      <c r="BW112" s="1016"/>
      <c r="BX112" s="1016"/>
      <c r="BY112" s="1016"/>
      <c r="BZ112" s="1016"/>
      <c r="CA112" s="1016">
        <v>3985867</v>
      </c>
      <c r="CB112" s="1016"/>
      <c r="CC112" s="1016"/>
      <c r="CD112" s="1016"/>
      <c r="CE112" s="1016"/>
      <c r="CF112" s="1010">
        <v>62.9</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393</v>
      </c>
      <c r="DH112" s="1016"/>
      <c r="DI112" s="1016"/>
      <c r="DJ112" s="1016"/>
      <c r="DK112" s="1016"/>
      <c r="DL112" s="1016" t="s">
        <v>393</v>
      </c>
      <c r="DM112" s="1016"/>
      <c r="DN112" s="1016"/>
      <c r="DO112" s="1016"/>
      <c r="DP112" s="1016"/>
      <c r="DQ112" s="1016" t="s">
        <v>449</v>
      </c>
      <c r="DR112" s="1016"/>
      <c r="DS112" s="1016"/>
      <c r="DT112" s="1016"/>
      <c r="DU112" s="1016"/>
      <c r="DV112" s="1017" t="s">
        <v>393</v>
      </c>
      <c r="DW112" s="1017"/>
      <c r="DX112" s="1017"/>
      <c r="DY112" s="1017"/>
      <c r="DZ112" s="1018"/>
    </row>
    <row r="113" spans="1:130" s="247"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363526</v>
      </c>
      <c r="AB113" s="1030"/>
      <c r="AC113" s="1030"/>
      <c r="AD113" s="1030"/>
      <c r="AE113" s="1031"/>
      <c r="AF113" s="1032">
        <v>353061</v>
      </c>
      <c r="AG113" s="1030"/>
      <c r="AH113" s="1030"/>
      <c r="AI113" s="1030"/>
      <c r="AJ113" s="1031"/>
      <c r="AK113" s="1032">
        <v>333649</v>
      </c>
      <c r="AL113" s="1030"/>
      <c r="AM113" s="1030"/>
      <c r="AN113" s="1030"/>
      <c r="AO113" s="1031"/>
      <c r="AP113" s="1033">
        <v>5.3</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152445</v>
      </c>
      <c r="BR113" s="1016"/>
      <c r="BS113" s="1016"/>
      <c r="BT113" s="1016"/>
      <c r="BU113" s="1016"/>
      <c r="BV113" s="1016">
        <v>133946</v>
      </c>
      <c r="BW113" s="1016"/>
      <c r="BX113" s="1016"/>
      <c r="BY113" s="1016"/>
      <c r="BZ113" s="1016"/>
      <c r="CA113" s="1016">
        <v>118893</v>
      </c>
      <c r="CB113" s="1016"/>
      <c r="CC113" s="1016"/>
      <c r="CD113" s="1016"/>
      <c r="CE113" s="1016"/>
      <c r="CF113" s="1010">
        <v>1.9</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453</v>
      </c>
      <c r="DH113" s="1055"/>
      <c r="DI113" s="1055"/>
      <c r="DJ113" s="1055"/>
      <c r="DK113" s="1056"/>
      <c r="DL113" s="1057" t="s">
        <v>393</v>
      </c>
      <c r="DM113" s="1055"/>
      <c r="DN113" s="1055"/>
      <c r="DO113" s="1055"/>
      <c r="DP113" s="1056"/>
      <c r="DQ113" s="1057" t="s">
        <v>453</v>
      </c>
      <c r="DR113" s="1055"/>
      <c r="DS113" s="1055"/>
      <c r="DT113" s="1055"/>
      <c r="DU113" s="1056"/>
      <c r="DV113" s="1058" t="s">
        <v>449</v>
      </c>
      <c r="DW113" s="1059"/>
      <c r="DX113" s="1059"/>
      <c r="DY113" s="1059"/>
      <c r="DZ113" s="1060"/>
    </row>
    <row r="114" spans="1:130" s="247" customFormat="1" ht="26.25" customHeight="1" x14ac:dyDescent="0.15">
      <c r="A114" s="1050"/>
      <c r="B114" s="1051"/>
      <c r="C114" s="1046" t="s">
        <v>454</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60324</v>
      </c>
      <c r="AB114" s="1055"/>
      <c r="AC114" s="1055"/>
      <c r="AD114" s="1055"/>
      <c r="AE114" s="1056"/>
      <c r="AF114" s="1057">
        <v>56005</v>
      </c>
      <c r="AG114" s="1055"/>
      <c r="AH114" s="1055"/>
      <c r="AI114" s="1055"/>
      <c r="AJ114" s="1056"/>
      <c r="AK114" s="1057">
        <v>26462</v>
      </c>
      <c r="AL114" s="1055"/>
      <c r="AM114" s="1055"/>
      <c r="AN114" s="1055"/>
      <c r="AO114" s="1056"/>
      <c r="AP114" s="1058">
        <v>0.4</v>
      </c>
      <c r="AQ114" s="1059"/>
      <c r="AR114" s="1059"/>
      <c r="AS114" s="1059"/>
      <c r="AT114" s="1060"/>
      <c r="AU114" s="996"/>
      <c r="AV114" s="997"/>
      <c r="AW114" s="997"/>
      <c r="AX114" s="997"/>
      <c r="AY114" s="997"/>
      <c r="AZ114" s="1045" t="s">
        <v>455</v>
      </c>
      <c r="BA114" s="1046"/>
      <c r="BB114" s="1046"/>
      <c r="BC114" s="1046"/>
      <c r="BD114" s="1046"/>
      <c r="BE114" s="1046"/>
      <c r="BF114" s="1046"/>
      <c r="BG114" s="1046"/>
      <c r="BH114" s="1046"/>
      <c r="BI114" s="1046"/>
      <c r="BJ114" s="1046"/>
      <c r="BK114" s="1046"/>
      <c r="BL114" s="1046"/>
      <c r="BM114" s="1046"/>
      <c r="BN114" s="1046"/>
      <c r="BO114" s="1046"/>
      <c r="BP114" s="1047"/>
      <c r="BQ114" s="1015">
        <v>2588659</v>
      </c>
      <c r="BR114" s="1016"/>
      <c r="BS114" s="1016"/>
      <c r="BT114" s="1016"/>
      <c r="BU114" s="1016"/>
      <c r="BV114" s="1016">
        <v>2760845</v>
      </c>
      <c r="BW114" s="1016"/>
      <c r="BX114" s="1016"/>
      <c r="BY114" s="1016"/>
      <c r="BZ114" s="1016"/>
      <c r="CA114" s="1016">
        <v>2626550</v>
      </c>
      <c r="CB114" s="1016"/>
      <c r="CC114" s="1016"/>
      <c r="CD114" s="1016"/>
      <c r="CE114" s="1016"/>
      <c r="CF114" s="1010">
        <v>41.5</v>
      </c>
      <c r="CG114" s="1011"/>
      <c r="CH114" s="1011"/>
      <c r="CI114" s="1011"/>
      <c r="CJ114" s="1011"/>
      <c r="CK114" s="1041"/>
      <c r="CL114" s="1042"/>
      <c r="CM114" s="1012" t="s">
        <v>456</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393</v>
      </c>
      <c r="DH114" s="1055"/>
      <c r="DI114" s="1055"/>
      <c r="DJ114" s="1055"/>
      <c r="DK114" s="1056"/>
      <c r="DL114" s="1057" t="s">
        <v>453</v>
      </c>
      <c r="DM114" s="1055"/>
      <c r="DN114" s="1055"/>
      <c r="DO114" s="1055"/>
      <c r="DP114" s="1056"/>
      <c r="DQ114" s="1057" t="s">
        <v>393</v>
      </c>
      <c r="DR114" s="1055"/>
      <c r="DS114" s="1055"/>
      <c r="DT114" s="1055"/>
      <c r="DU114" s="1056"/>
      <c r="DV114" s="1058" t="s">
        <v>393</v>
      </c>
      <c r="DW114" s="1059"/>
      <c r="DX114" s="1059"/>
      <c r="DY114" s="1059"/>
      <c r="DZ114" s="1060"/>
    </row>
    <row r="115" spans="1:130" s="247"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393</v>
      </c>
      <c r="AB115" s="1030"/>
      <c r="AC115" s="1030"/>
      <c r="AD115" s="1030"/>
      <c r="AE115" s="1031"/>
      <c r="AF115" s="1032" t="s">
        <v>449</v>
      </c>
      <c r="AG115" s="1030"/>
      <c r="AH115" s="1030"/>
      <c r="AI115" s="1030"/>
      <c r="AJ115" s="1031"/>
      <c r="AK115" s="1032" t="s">
        <v>449</v>
      </c>
      <c r="AL115" s="1030"/>
      <c r="AM115" s="1030"/>
      <c r="AN115" s="1030"/>
      <c r="AO115" s="1031"/>
      <c r="AP115" s="1033" t="s">
        <v>393</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449</v>
      </c>
      <c r="BR115" s="1016"/>
      <c r="BS115" s="1016"/>
      <c r="BT115" s="1016"/>
      <c r="BU115" s="1016"/>
      <c r="BV115" s="1016" t="s">
        <v>393</v>
      </c>
      <c r="BW115" s="1016"/>
      <c r="BX115" s="1016"/>
      <c r="BY115" s="1016"/>
      <c r="BZ115" s="1016"/>
      <c r="CA115" s="1016" t="s">
        <v>393</v>
      </c>
      <c r="CB115" s="1016"/>
      <c r="CC115" s="1016"/>
      <c r="CD115" s="1016"/>
      <c r="CE115" s="1016"/>
      <c r="CF115" s="1010" t="s">
        <v>459</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393</v>
      </c>
      <c r="DH115" s="1055"/>
      <c r="DI115" s="1055"/>
      <c r="DJ115" s="1055"/>
      <c r="DK115" s="1056"/>
      <c r="DL115" s="1057" t="s">
        <v>393</v>
      </c>
      <c r="DM115" s="1055"/>
      <c r="DN115" s="1055"/>
      <c r="DO115" s="1055"/>
      <c r="DP115" s="1056"/>
      <c r="DQ115" s="1057" t="s">
        <v>453</v>
      </c>
      <c r="DR115" s="1055"/>
      <c r="DS115" s="1055"/>
      <c r="DT115" s="1055"/>
      <c r="DU115" s="1056"/>
      <c r="DV115" s="1058" t="s">
        <v>449</v>
      </c>
      <c r="DW115" s="1059"/>
      <c r="DX115" s="1059"/>
      <c r="DY115" s="1059"/>
      <c r="DZ115" s="1060"/>
    </row>
    <row r="116" spans="1:130" s="247" customFormat="1" ht="26.25" customHeight="1" x14ac:dyDescent="0.15">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v>
      </c>
      <c r="AB116" s="1055"/>
      <c r="AC116" s="1055"/>
      <c r="AD116" s="1055"/>
      <c r="AE116" s="1056"/>
      <c r="AF116" s="1057">
        <v>101</v>
      </c>
      <c r="AG116" s="1055"/>
      <c r="AH116" s="1055"/>
      <c r="AI116" s="1055"/>
      <c r="AJ116" s="1056"/>
      <c r="AK116" s="1057">
        <v>185</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393</v>
      </c>
      <c r="BR116" s="1016"/>
      <c r="BS116" s="1016"/>
      <c r="BT116" s="1016"/>
      <c r="BU116" s="1016"/>
      <c r="BV116" s="1016" t="s">
        <v>393</v>
      </c>
      <c r="BW116" s="1016"/>
      <c r="BX116" s="1016"/>
      <c r="BY116" s="1016"/>
      <c r="BZ116" s="1016"/>
      <c r="CA116" s="1016" t="s">
        <v>393</v>
      </c>
      <c r="CB116" s="1016"/>
      <c r="CC116" s="1016"/>
      <c r="CD116" s="1016"/>
      <c r="CE116" s="1016"/>
      <c r="CF116" s="1010" t="s">
        <v>393</v>
      </c>
      <c r="CG116" s="1011"/>
      <c r="CH116" s="1011"/>
      <c r="CI116" s="1011"/>
      <c r="CJ116" s="1011"/>
      <c r="CK116" s="1041"/>
      <c r="CL116" s="1042"/>
      <c r="CM116" s="1012" t="s">
        <v>463</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393</v>
      </c>
      <c r="DH116" s="1055"/>
      <c r="DI116" s="1055"/>
      <c r="DJ116" s="1055"/>
      <c r="DK116" s="1056"/>
      <c r="DL116" s="1057" t="s">
        <v>393</v>
      </c>
      <c r="DM116" s="1055"/>
      <c r="DN116" s="1055"/>
      <c r="DO116" s="1055"/>
      <c r="DP116" s="1056"/>
      <c r="DQ116" s="1057" t="s">
        <v>449</v>
      </c>
      <c r="DR116" s="1055"/>
      <c r="DS116" s="1055"/>
      <c r="DT116" s="1055"/>
      <c r="DU116" s="1056"/>
      <c r="DV116" s="1058" t="s">
        <v>393</v>
      </c>
      <c r="DW116" s="1059"/>
      <c r="DX116" s="1059"/>
      <c r="DY116" s="1059"/>
      <c r="DZ116" s="1060"/>
    </row>
    <row r="117" spans="1:130" s="247" customFormat="1" ht="26.25" customHeight="1" x14ac:dyDescent="0.15">
      <c r="A117" s="1000" t="s">
        <v>186</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464</v>
      </c>
      <c r="Z117" s="982"/>
      <c r="AA117" s="1072">
        <v>2313397</v>
      </c>
      <c r="AB117" s="1073"/>
      <c r="AC117" s="1073"/>
      <c r="AD117" s="1073"/>
      <c r="AE117" s="1074"/>
      <c r="AF117" s="1075">
        <v>2223762</v>
      </c>
      <c r="AG117" s="1073"/>
      <c r="AH117" s="1073"/>
      <c r="AI117" s="1073"/>
      <c r="AJ117" s="1074"/>
      <c r="AK117" s="1075">
        <v>2124737</v>
      </c>
      <c r="AL117" s="1073"/>
      <c r="AM117" s="1073"/>
      <c r="AN117" s="1073"/>
      <c r="AO117" s="1074"/>
      <c r="AP117" s="1076"/>
      <c r="AQ117" s="1077"/>
      <c r="AR117" s="1077"/>
      <c r="AS117" s="1077"/>
      <c r="AT117" s="1078"/>
      <c r="AU117" s="996"/>
      <c r="AV117" s="997"/>
      <c r="AW117" s="997"/>
      <c r="AX117" s="997"/>
      <c r="AY117" s="997"/>
      <c r="AZ117" s="1063" t="s">
        <v>465</v>
      </c>
      <c r="BA117" s="1064"/>
      <c r="BB117" s="1064"/>
      <c r="BC117" s="1064"/>
      <c r="BD117" s="1064"/>
      <c r="BE117" s="1064"/>
      <c r="BF117" s="1064"/>
      <c r="BG117" s="1064"/>
      <c r="BH117" s="1064"/>
      <c r="BI117" s="1064"/>
      <c r="BJ117" s="1064"/>
      <c r="BK117" s="1064"/>
      <c r="BL117" s="1064"/>
      <c r="BM117" s="1064"/>
      <c r="BN117" s="1064"/>
      <c r="BO117" s="1064"/>
      <c r="BP117" s="1065"/>
      <c r="BQ117" s="1015" t="s">
        <v>410</v>
      </c>
      <c r="BR117" s="1016"/>
      <c r="BS117" s="1016"/>
      <c r="BT117" s="1016"/>
      <c r="BU117" s="1016"/>
      <c r="BV117" s="1016" t="s">
        <v>410</v>
      </c>
      <c r="BW117" s="1016"/>
      <c r="BX117" s="1016"/>
      <c r="BY117" s="1016"/>
      <c r="BZ117" s="1016"/>
      <c r="CA117" s="1016" t="s">
        <v>453</v>
      </c>
      <c r="CB117" s="1016"/>
      <c r="CC117" s="1016"/>
      <c r="CD117" s="1016"/>
      <c r="CE117" s="1016"/>
      <c r="CF117" s="1010" t="s">
        <v>393</v>
      </c>
      <c r="CG117" s="1011"/>
      <c r="CH117" s="1011"/>
      <c r="CI117" s="1011"/>
      <c r="CJ117" s="1011"/>
      <c r="CK117" s="1041"/>
      <c r="CL117" s="1042"/>
      <c r="CM117" s="1012" t="s">
        <v>466</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393</v>
      </c>
      <c r="DH117" s="1055"/>
      <c r="DI117" s="1055"/>
      <c r="DJ117" s="1055"/>
      <c r="DK117" s="1056"/>
      <c r="DL117" s="1057" t="s">
        <v>393</v>
      </c>
      <c r="DM117" s="1055"/>
      <c r="DN117" s="1055"/>
      <c r="DO117" s="1055"/>
      <c r="DP117" s="1056"/>
      <c r="DQ117" s="1057" t="s">
        <v>410</v>
      </c>
      <c r="DR117" s="1055"/>
      <c r="DS117" s="1055"/>
      <c r="DT117" s="1055"/>
      <c r="DU117" s="1056"/>
      <c r="DV117" s="1058" t="s">
        <v>393</v>
      </c>
      <c r="DW117" s="1059"/>
      <c r="DX117" s="1059"/>
      <c r="DY117" s="1059"/>
      <c r="DZ117" s="1060"/>
    </row>
    <row r="118" spans="1:130" s="247" customFormat="1" ht="26.25" customHeight="1" x14ac:dyDescent="0.15">
      <c r="A118" s="1000" t="s">
        <v>435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433</v>
      </c>
      <c r="AB118" s="981"/>
      <c r="AC118" s="981"/>
      <c r="AD118" s="981"/>
      <c r="AE118" s="982"/>
      <c r="AF118" s="980" t="s">
        <v>308</v>
      </c>
      <c r="AG118" s="981"/>
      <c r="AH118" s="981"/>
      <c r="AI118" s="981"/>
      <c r="AJ118" s="982"/>
      <c r="AK118" s="980" t="s">
        <v>307</v>
      </c>
      <c r="AL118" s="981"/>
      <c r="AM118" s="981"/>
      <c r="AN118" s="981"/>
      <c r="AO118" s="982"/>
      <c r="AP118" s="1067" t="s">
        <v>434</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393</v>
      </c>
      <c r="BR118" s="1094"/>
      <c r="BS118" s="1094"/>
      <c r="BT118" s="1094"/>
      <c r="BU118" s="1094"/>
      <c r="BV118" s="1094" t="s">
        <v>393</v>
      </c>
      <c r="BW118" s="1094"/>
      <c r="BX118" s="1094"/>
      <c r="BY118" s="1094"/>
      <c r="BZ118" s="1094"/>
      <c r="CA118" s="1094" t="s">
        <v>449</v>
      </c>
      <c r="CB118" s="1094"/>
      <c r="CC118" s="1094"/>
      <c r="CD118" s="1094"/>
      <c r="CE118" s="1094"/>
      <c r="CF118" s="1010" t="s">
        <v>393</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393</v>
      </c>
      <c r="DH118" s="1055"/>
      <c r="DI118" s="1055"/>
      <c r="DJ118" s="1055"/>
      <c r="DK118" s="1056"/>
      <c r="DL118" s="1057" t="s">
        <v>453</v>
      </c>
      <c r="DM118" s="1055"/>
      <c r="DN118" s="1055"/>
      <c r="DO118" s="1055"/>
      <c r="DP118" s="1056"/>
      <c r="DQ118" s="1057" t="s">
        <v>410</v>
      </c>
      <c r="DR118" s="1055"/>
      <c r="DS118" s="1055"/>
      <c r="DT118" s="1055"/>
      <c r="DU118" s="1056"/>
      <c r="DV118" s="1058" t="s">
        <v>393</v>
      </c>
      <c r="DW118" s="1059"/>
      <c r="DX118" s="1059"/>
      <c r="DY118" s="1059"/>
      <c r="DZ118" s="1060"/>
    </row>
    <row r="119" spans="1:130" s="247" customFormat="1" ht="26.25" customHeight="1" x14ac:dyDescent="0.15">
      <c r="A119" s="1154" t="s">
        <v>438</v>
      </c>
      <c r="B119" s="1040"/>
      <c r="C119" s="1019" t="s">
        <v>439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393</v>
      </c>
      <c r="AB119" s="988"/>
      <c r="AC119" s="988"/>
      <c r="AD119" s="988"/>
      <c r="AE119" s="989"/>
      <c r="AF119" s="990" t="s">
        <v>410</v>
      </c>
      <c r="AG119" s="988"/>
      <c r="AH119" s="988"/>
      <c r="AI119" s="988"/>
      <c r="AJ119" s="989"/>
      <c r="AK119" s="990" t="s">
        <v>393</v>
      </c>
      <c r="AL119" s="988"/>
      <c r="AM119" s="988"/>
      <c r="AN119" s="988"/>
      <c r="AO119" s="989"/>
      <c r="AP119" s="991" t="s">
        <v>393</v>
      </c>
      <c r="AQ119" s="992"/>
      <c r="AR119" s="992"/>
      <c r="AS119" s="992"/>
      <c r="AT119" s="993"/>
      <c r="AU119" s="998"/>
      <c r="AV119" s="999"/>
      <c r="AW119" s="999"/>
      <c r="AX119" s="999"/>
      <c r="AY119" s="999"/>
      <c r="AZ119" s="278" t="s">
        <v>186</v>
      </c>
      <c r="BA119" s="278"/>
      <c r="BB119" s="278"/>
      <c r="BC119" s="278"/>
      <c r="BD119" s="278"/>
      <c r="BE119" s="278"/>
      <c r="BF119" s="278"/>
      <c r="BG119" s="278"/>
      <c r="BH119" s="278"/>
      <c r="BI119" s="278"/>
      <c r="BJ119" s="278"/>
      <c r="BK119" s="278"/>
      <c r="BL119" s="278"/>
      <c r="BM119" s="278"/>
      <c r="BN119" s="278"/>
      <c r="BO119" s="1071" t="s">
        <v>469</v>
      </c>
      <c r="BP119" s="1102"/>
      <c r="BQ119" s="1093">
        <v>24851073</v>
      </c>
      <c r="BR119" s="1094"/>
      <c r="BS119" s="1094"/>
      <c r="BT119" s="1094"/>
      <c r="BU119" s="1094"/>
      <c r="BV119" s="1094">
        <v>25112921</v>
      </c>
      <c r="BW119" s="1094"/>
      <c r="BX119" s="1094"/>
      <c r="BY119" s="1094"/>
      <c r="BZ119" s="1094"/>
      <c r="CA119" s="1094">
        <v>25583861</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410</v>
      </c>
      <c r="DH119" s="1080"/>
      <c r="DI119" s="1080"/>
      <c r="DJ119" s="1080"/>
      <c r="DK119" s="1081"/>
      <c r="DL119" s="1079" t="s">
        <v>393</v>
      </c>
      <c r="DM119" s="1080"/>
      <c r="DN119" s="1080"/>
      <c r="DO119" s="1080"/>
      <c r="DP119" s="1081"/>
      <c r="DQ119" s="1079" t="s">
        <v>393</v>
      </c>
      <c r="DR119" s="1080"/>
      <c r="DS119" s="1080"/>
      <c r="DT119" s="1080"/>
      <c r="DU119" s="1081"/>
      <c r="DV119" s="1082" t="s">
        <v>453</v>
      </c>
      <c r="DW119" s="1083"/>
      <c r="DX119" s="1083"/>
      <c r="DY119" s="1083"/>
      <c r="DZ119" s="1084"/>
    </row>
    <row r="120" spans="1:130" s="247"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410</v>
      </c>
      <c r="AB120" s="1055"/>
      <c r="AC120" s="1055"/>
      <c r="AD120" s="1055"/>
      <c r="AE120" s="1056"/>
      <c r="AF120" s="1057" t="s">
        <v>393</v>
      </c>
      <c r="AG120" s="1055"/>
      <c r="AH120" s="1055"/>
      <c r="AI120" s="1055"/>
      <c r="AJ120" s="1056"/>
      <c r="AK120" s="1057" t="s">
        <v>393</v>
      </c>
      <c r="AL120" s="1055"/>
      <c r="AM120" s="1055"/>
      <c r="AN120" s="1055"/>
      <c r="AO120" s="1056"/>
      <c r="AP120" s="1058" t="s">
        <v>453</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3928738</v>
      </c>
      <c r="BR120" s="1023"/>
      <c r="BS120" s="1023"/>
      <c r="BT120" s="1023"/>
      <c r="BU120" s="1023"/>
      <c r="BV120" s="1023">
        <v>4523458</v>
      </c>
      <c r="BW120" s="1023"/>
      <c r="BX120" s="1023"/>
      <c r="BY120" s="1023"/>
      <c r="BZ120" s="1023"/>
      <c r="CA120" s="1023">
        <v>4745311</v>
      </c>
      <c r="CB120" s="1023"/>
      <c r="CC120" s="1023"/>
      <c r="CD120" s="1023"/>
      <c r="CE120" s="1023"/>
      <c r="CF120" s="1037">
        <v>74.900000000000006</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3861047</v>
      </c>
      <c r="DH120" s="1023"/>
      <c r="DI120" s="1023"/>
      <c r="DJ120" s="1023"/>
      <c r="DK120" s="1023"/>
      <c r="DL120" s="1023">
        <v>3869392</v>
      </c>
      <c r="DM120" s="1023"/>
      <c r="DN120" s="1023"/>
      <c r="DO120" s="1023"/>
      <c r="DP120" s="1023"/>
      <c r="DQ120" s="1023">
        <v>3878104</v>
      </c>
      <c r="DR120" s="1023"/>
      <c r="DS120" s="1023"/>
      <c r="DT120" s="1023"/>
      <c r="DU120" s="1023"/>
      <c r="DV120" s="1024">
        <v>61.2</v>
      </c>
      <c r="DW120" s="1024"/>
      <c r="DX120" s="1024"/>
      <c r="DY120" s="1024"/>
      <c r="DZ120" s="1025"/>
    </row>
    <row r="121" spans="1:130" s="247"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393</v>
      </c>
      <c r="AB121" s="1055"/>
      <c r="AC121" s="1055"/>
      <c r="AD121" s="1055"/>
      <c r="AE121" s="1056"/>
      <c r="AF121" s="1057" t="s">
        <v>449</v>
      </c>
      <c r="AG121" s="1055"/>
      <c r="AH121" s="1055"/>
      <c r="AI121" s="1055"/>
      <c r="AJ121" s="1056"/>
      <c r="AK121" s="1057" t="s">
        <v>393</v>
      </c>
      <c r="AL121" s="1055"/>
      <c r="AM121" s="1055"/>
      <c r="AN121" s="1055"/>
      <c r="AO121" s="1056"/>
      <c r="AP121" s="1058" t="s">
        <v>393</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1241188</v>
      </c>
      <c r="BR121" s="1016"/>
      <c r="BS121" s="1016"/>
      <c r="BT121" s="1016"/>
      <c r="BU121" s="1016"/>
      <c r="BV121" s="1016">
        <v>1214266</v>
      </c>
      <c r="BW121" s="1016"/>
      <c r="BX121" s="1016"/>
      <c r="BY121" s="1016"/>
      <c r="BZ121" s="1016"/>
      <c r="CA121" s="1016">
        <v>1153576</v>
      </c>
      <c r="CB121" s="1016"/>
      <c r="CC121" s="1016"/>
      <c r="CD121" s="1016"/>
      <c r="CE121" s="1016"/>
      <c r="CF121" s="1010">
        <v>18.2</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171062</v>
      </c>
      <c r="DH121" s="1016"/>
      <c r="DI121" s="1016"/>
      <c r="DJ121" s="1016"/>
      <c r="DK121" s="1016"/>
      <c r="DL121" s="1016">
        <v>106242</v>
      </c>
      <c r="DM121" s="1016"/>
      <c r="DN121" s="1016"/>
      <c r="DO121" s="1016"/>
      <c r="DP121" s="1016"/>
      <c r="DQ121" s="1016">
        <v>107763</v>
      </c>
      <c r="DR121" s="1016"/>
      <c r="DS121" s="1016"/>
      <c r="DT121" s="1016"/>
      <c r="DU121" s="1016"/>
      <c r="DV121" s="1017">
        <v>1.7</v>
      </c>
      <c r="DW121" s="1017"/>
      <c r="DX121" s="1017"/>
      <c r="DY121" s="1017"/>
      <c r="DZ121" s="1018"/>
    </row>
    <row r="122" spans="1:130" s="247" customFormat="1" ht="26.25" customHeight="1" x14ac:dyDescent="0.15">
      <c r="A122" s="1155"/>
      <c r="B122" s="1042"/>
      <c r="C122" s="1012" t="s">
        <v>456</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393</v>
      </c>
      <c r="AB122" s="1055"/>
      <c r="AC122" s="1055"/>
      <c r="AD122" s="1055"/>
      <c r="AE122" s="1056"/>
      <c r="AF122" s="1057" t="s">
        <v>393</v>
      </c>
      <c r="AG122" s="1055"/>
      <c r="AH122" s="1055"/>
      <c r="AI122" s="1055"/>
      <c r="AJ122" s="1056"/>
      <c r="AK122" s="1057" t="s">
        <v>393</v>
      </c>
      <c r="AL122" s="1055"/>
      <c r="AM122" s="1055"/>
      <c r="AN122" s="1055"/>
      <c r="AO122" s="1056"/>
      <c r="AP122" s="1058" t="s">
        <v>393</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11535950</v>
      </c>
      <c r="BR122" s="1094"/>
      <c r="BS122" s="1094"/>
      <c r="BT122" s="1094"/>
      <c r="BU122" s="1094"/>
      <c r="BV122" s="1094">
        <v>12194445</v>
      </c>
      <c r="BW122" s="1094"/>
      <c r="BX122" s="1094"/>
      <c r="BY122" s="1094"/>
      <c r="BZ122" s="1094"/>
      <c r="CA122" s="1094">
        <v>12996539</v>
      </c>
      <c r="CB122" s="1094"/>
      <c r="CC122" s="1094"/>
      <c r="CD122" s="1094"/>
      <c r="CE122" s="1094"/>
      <c r="CF122" s="1114">
        <v>205.2</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t="s">
        <v>393</v>
      </c>
      <c r="DH122" s="1016"/>
      <c r="DI122" s="1016"/>
      <c r="DJ122" s="1016"/>
      <c r="DK122" s="1016"/>
      <c r="DL122" s="1016" t="s">
        <v>393</v>
      </c>
      <c r="DM122" s="1016"/>
      <c r="DN122" s="1016"/>
      <c r="DO122" s="1016"/>
      <c r="DP122" s="1016"/>
      <c r="DQ122" s="1016" t="s">
        <v>453</v>
      </c>
      <c r="DR122" s="1016"/>
      <c r="DS122" s="1016"/>
      <c r="DT122" s="1016"/>
      <c r="DU122" s="1016"/>
      <c r="DV122" s="1017" t="s">
        <v>393</v>
      </c>
      <c r="DW122" s="1017"/>
      <c r="DX122" s="1017"/>
      <c r="DY122" s="1017"/>
      <c r="DZ122" s="1018"/>
    </row>
    <row r="123" spans="1:130" s="247" customFormat="1" ht="26.25" customHeight="1" x14ac:dyDescent="0.15">
      <c r="A123" s="1155"/>
      <c r="B123" s="1042"/>
      <c r="C123" s="1012" t="s">
        <v>463</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453</v>
      </c>
      <c r="AB123" s="1055"/>
      <c r="AC123" s="1055"/>
      <c r="AD123" s="1055"/>
      <c r="AE123" s="1056"/>
      <c r="AF123" s="1057" t="s">
        <v>393</v>
      </c>
      <c r="AG123" s="1055"/>
      <c r="AH123" s="1055"/>
      <c r="AI123" s="1055"/>
      <c r="AJ123" s="1056"/>
      <c r="AK123" s="1057" t="s">
        <v>393</v>
      </c>
      <c r="AL123" s="1055"/>
      <c r="AM123" s="1055"/>
      <c r="AN123" s="1055"/>
      <c r="AO123" s="1056"/>
      <c r="AP123" s="1058" t="s">
        <v>393</v>
      </c>
      <c r="AQ123" s="1059"/>
      <c r="AR123" s="1059"/>
      <c r="AS123" s="1059"/>
      <c r="AT123" s="1060"/>
      <c r="AU123" s="1091"/>
      <c r="AV123" s="1092"/>
      <c r="AW123" s="1092"/>
      <c r="AX123" s="1092"/>
      <c r="AY123" s="1092"/>
      <c r="AZ123" s="278" t="s">
        <v>186</v>
      </c>
      <c r="BA123" s="278"/>
      <c r="BB123" s="278"/>
      <c r="BC123" s="278"/>
      <c r="BD123" s="278"/>
      <c r="BE123" s="278"/>
      <c r="BF123" s="278"/>
      <c r="BG123" s="278"/>
      <c r="BH123" s="278"/>
      <c r="BI123" s="278"/>
      <c r="BJ123" s="278"/>
      <c r="BK123" s="278"/>
      <c r="BL123" s="278"/>
      <c r="BM123" s="278"/>
      <c r="BN123" s="278"/>
      <c r="BO123" s="1071" t="s">
        <v>480</v>
      </c>
      <c r="BP123" s="1102"/>
      <c r="BQ123" s="1161">
        <v>16705876</v>
      </c>
      <c r="BR123" s="1162"/>
      <c r="BS123" s="1162"/>
      <c r="BT123" s="1162"/>
      <c r="BU123" s="1162"/>
      <c r="BV123" s="1162">
        <v>17932169</v>
      </c>
      <c r="BW123" s="1162"/>
      <c r="BX123" s="1162"/>
      <c r="BY123" s="1162"/>
      <c r="BZ123" s="1162"/>
      <c r="CA123" s="1162">
        <v>18895426</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7" customFormat="1" ht="26.25" customHeight="1" thickBot="1" x14ac:dyDescent="0.2">
      <c r="A124" s="1155"/>
      <c r="B124" s="1042"/>
      <c r="C124" s="1012" t="s">
        <v>466</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393</v>
      </c>
      <c r="AB124" s="1055"/>
      <c r="AC124" s="1055"/>
      <c r="AD124" s="1055"/>
      <c r="AE124" s="1056"/>
      <c r="AF124" s="1057" t="s">
        <v>393</v>
      </c>
      <c r="AG124" s="1055"/>
      <c r="AH124" s="1055"/>
      <c r="AI124" s="1055"/>
      <c r="AJ124" s="1056"/>
      <c r="AK124" s="1057" t="s">
        <v>453</v>
      </c>
      <c r="AL124" s="1055"/>
      <c r="AM124" s="1055"/>
      <c r="AN124" s="1055"/>
      <c r="AO124" s="1056"/>
      <c r="AP124" s="1058" t="s">
        <v>449</v>
      </c>
      <c r="AQ124" s="1059"/>
      <c r="AR124" s="1059"/>
      <c r="AS124" s="1059"/>
      <c r="AT124" s="1060"/>
      <c r="AU124" s="1157" t="s">
        <v>481</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128.1</v>
      </c>
      <c r="BR124" s="1124"/>
      <c r="BS124" s="1124"/>
      <c r="BT124" s="1124"/>
      <c r="BU124" s="1124"/>
      <c r="BV124" s="1124">
        <v>113.6</v>
      </c>
      <c r="BW124" s="1124"/>
      <c r="BX124" s="1124"/>
      <c r="BY124" s="1124"/>
      <c r="BZ124" s="1124"/>
      <c r="CA124" s="1124">
        <v>105.6</v>
      </c>
      <c r="CB124" s="1124"/>
      <c r="CC124" s="1124"/>
      <c r="CD124" s="1124"/>
      <c r="CE124" s="1124"/>
      <c r="CF124" s="1125"/>
      <c r="CG124" s="1126"/>
      <c r="CH124" s="1126"/>
      <c r="CI124" s="1126"/>
      <c r="CJ124" s="1127"/>
      <c r="CK124" s="1109"/>
      <c r="CL124" s="1109"/>
      <c r="CM124" s="1109"/>
      <c r="CN124" s="1109"/>
      <c r="CO124" s="1110"/>
      <c r="CP124" s="1116" t="s">
        <v>482</v>
      </c>
      <c r="CQ124" s="1117"/>
      <c r="CR124" s="1117"/>
      <c r="CS124" s="1117"/>
      <c r="CT124" s="1117"/>
      <c r="CU124" s="1117"/>
      <c r="CV124" s="1117"/>
      <c r="CW124" s="1117"/>
      <c r="CX124" s="1117"/>
      <c r="CY124" s="1117"/>
      <c r="CZ124" s="1117"/>
      <c r="DA124" s="1117"/>
      <c r="DB124" s="1117"/>
      <c r="DC124" s="1117"/>
      <c r="DD124" s="1117"/>
      <c r="DE124" s="1117"/>
      <c r="DF124" s="1118"/>
      <c r="DG124" s="1101" t="s">
        <v>449</v>
      </c>
      <c r="DH124" s="1080"/>
      <c r="DI124" s="1080"/>
      <c r="DJ124" s="1080"/>
      <c r="DK124" s="1081"/>
      <c r="DL124" s="1079" t="s">
        <v>393</v>
      </c>
      <c r="DM124" s="1080"/>
      <c r="DN124" s="1080"/>
      <c r="DO124" s="1080"/>
      <c r="DP124" s="1081"/>
      <c r="DQ124" s="1079" t="s">
        <v>449</v>
      </c>
      <c r="DR124" s="1080"/>
      <c r="DS124" s="1080"/>
      <c r="DT124" s="1080"/>
      <c r="DU124" s="1081"/>
      <c r="DV124" s="1082" t="s">
        <v>453</v>
      </c>
      <c r="DW124" s="1083"/>
      <c r="DX124" s="1083"/>
      <c r="DY124" s="1083"/>
      <c r="DZ124" s="1084"/>
    </row>
    <row r="125" spans="1:130" s="247"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449</v>
      </c>
      <c r="AB125" s="1055"/>
      <c r="AC125" s="1055"/>
      <c r="AD125" s="1055"/>
      <c r="AE125" s="1056"/>
      <c r="AF125" s="1057" t="s">
        <v>449</v>
      </c>
      <c r="AG125" s="1055"/>
      <c r="AH125" s="1055"/>
      <c r="AI125" s="1055"/>
      <c r="AJ125" s="1056"/>
      <c r="AK125" s="1057" t="s">
        <v>449</v>
      </c>
      <c r="AL125" s="1055"/>
      <c r="AM125" s="1055"/>
      <c r="AN125" s="1055"/>
      <c r="AO125" s="1056"/>
      <c r="AP125" s="1058" t="s">
        <v>449</v>
      </c>
      <c r="AQ125" s="1059"/>
      <c r="AR125" s="1059"/>
      <c r="AS125" s="1059"/>
      <c r="AT125" s="106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9" t="s">
        <v>483</v>
      </c>
      <c r="CL125" s="1104"/>
      <c r="CM125" s="1104"/>
      <c r="CN125" s="1104"/>
      <c r="CO125" s="1105"/>
      <c r="CP125" s="1036" t="s">
        <v>484</v>
      </c>
      <c r="CQ125" s="985"/>
      <c r="CR125" s="985"/>
      <c r="CS125" s="985"/>
      <c r="CT125" s="985"/>
      <c r="CU125" s="985"/>
      <c r="CV125" s="985"/>
      <c r="CW125" s="985"/>
      <c r="CX125" s="985"/>
      <c r="CY125" s="985"/>
      <c r="CZ125" s="985"/>
      <c r="DA125" s="985"/>
      <c r="DB125" s="985"/>
      <c r="DC125" s="985"/>
      <c r="DD125" s="985"/>
      <c r="DE125" s="985"/>
      <c r="DF125" s="986"/>
      <c r="DG125" s="1022" t="s">
        <v>453</v>
      </c>
      <c r="DH125" s="1023"/>
      <c r="DI125" s="1023"/>
      <c r="DJ125" s="1023"/>
      <c r="DK125" s="1023"/>
      <c r="DL125" s="1023" t="s">
        <v>393</v>
      </c>
      <c r="DM125" s="1023"/>
      <c r="DN125" s="1023"/>
      <c r="DO125" s="1023"/>
      <c r="DP125" s="1023"/>
      <c r="DQ125" s="1023" t="s">
        <v>453</v>
      </c>
      <c r="DR125" s="1023"/>
      <c r="DS125" s="1023"/>
      <c r="DT125" s="1023"/>
      <c r="DU125" s="1023"/>
      <c r="DV125" s="1024" t="s">
        <v>449</v>
      </c>
      <c r="DW125" s="1024"/>
      <c r="DX125" s="1024"/>
      <c r="DY125" s="1024"/>
      <c r="DZ125" s="1025"/>
    </row>
    <row r="126" spans="1:130" s="247"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449</v>
      </c>
      <c r="AB126" s="1055"/>
      <c r="AC126" s="1055"/>
      <c r="AD126" s="1055"/>
      <c r="AE126" s="1056"/>
      <c r="AF126" s="1057" t="s">
        <v>393</v>
      </c>
      <c r="AG126" s="1055"/>
      <c r="AH126" s="1055"/>
      <c r="AI126" s="1055"/>
      <c r="AJ126" s="1056"/>
      <c r="AK126" s="1057" t="s">
        <v>393</v>
      </c>
      <c r="AL126" s="1055"/>
      <c r="AM126" s="1055"/>
      <c r="AN126" s="1055"/>
      <c r="AO126" s="1056"/>
      <c r="AP126" s="1058" t="s">
        <v>393</v>
      </c>
      <c r="AQ126" s="1059"/>
      <c r="AR126" s="1059"/>
      <c r="AS126" s="1059"/>
      <c r="AT126" s="106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20"/>
      <c r="CL126" s="1107"/>
      <c r="CM126" s="1107"/>
      <c r="CN126" s="1107"/>
      <c r="CO126" s="1108"/>
      <c r="CP126" s="1045" t="s">
        <v>485</v>
      </c>
      <c r="CQ126" s="1046"/>
      <c r="CR126" s="1046"/>
      <c r="CS126" s="1046"/>
      <c r="CT126" s="1046"/>
      <c r="CU126" s="1046"/>
      <c r="CV126" s="1046"/>
      <c r="CW126" s="1046"/>
      <c r="CX126" s="1046"/>
      <c r="CY126" s="1046"/>
      <c r="CZ126" s="1046"/>
      <c r="DA126" s="1046"/>
      <c r="DB126" s="1046"/>
      <c r="DC126" s="1046"/>
      <c r="DD126" s="1046"/>
      <c r="DE126" s="1046"/>
      <c r="DF126" s="1047"/>
      <c r="DG126" s="1015" t="s">
        <v>393</v>
      </c>
      <c r="DH126" s="1016"/>
      <c r="DI126" s="1016"/>
      <c r="DJ126" s="1016"/>
      <c r="DK126" s="1016"/>
      <c r="DL126" s="1016" t="s">
        <v>393</v>
      </c>
      <c r="DM126" s="1016"/>
      <c r="DN126" s="1016"/>
      <c r="DO126" s="1016"/>
      <c r="DP126" s="1016"/>
      <c r="DQ126" s="1016" t="s">
        <v>449</v>
      </c>
      <c r="DR126" s="1016"/>
      <c r="DS126" s="1016"/>
      <c r="DT126" s="1016"/>
      <c r="DU126" s="1016"/>
      <c r="DV126" s="1017" t="s">
        <v>393</v>
      </c>
      <c r="DW126" s="1017"/>
      <c r="DX126" s="1017"/>
      <c r="DY126" s="1017"/>
      <c r="DZ126" s="1018"/>
    </row>
    <row r="127" spans="1:130" s="247" customFormat="1" ht="26.25" customHeight="1" x14ac:dyDescent="0.15">
      <c r="A127" s="1156"/>
      <c r="B127" s="1044"/>
      <c r="C127" s="1098" t="s">
        <v>486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393</v>
      </c>
      <c r="AB127" s="1055"/>
      <c r="AC127" s="1055"/>
      <c r="AD127" s="1055"/>
      <c r="AE127" s="1056"/>
      <c r="AF127" s="1057" t="s">
        <v>449</v>
      </c>
      <c r="AG127" s="1055"/>
      <c r="AH127" s="1055"/>
      <c r="AI127" s="1055"/>
      <c r="AJ127" s="1056"/>
      <c r="AK127" s="1057" t="s">
        <v>393</v>
      </c>
      <c r="AL127" s="1055"/>
      <c r="AM127" s="1055"/>
      <c r="AN127" s="1055"/>
      <c r="AO127" s="1056"/>
      <c r="AP127" s="1058" t="s">
        <v>393</v>
      </c>
      <c r="AQ127" s="1059"/>
      <c r="AR127" s="1059"/>
      <c r="AS127" s="1059"/>
      <c r="AT127" s="1060"/>
      <c r="AU127" s="283"/>
      <c r="AV127" s="283"/>
      <c r="AW127" s="283"/>
      <c r="AX127" s="1128" t="s">
        <v>487</v>
      </c>
      <c r="AY127" s="1129"/>
      <c r="AZ127" s="1129"/>
      <c r="BA127" s="1129"/>
      <c r="BB127" s="1129"/>
      <c r="BC127" s="1129"/>
      <c r="BD127" s="1129"/>
      <c r="BE127" s="1130"/>
      <c r="BF127" s="1131" t="s">
        <v>488</v>
      </c>
      <c r="BG127" s="1129"/>
      <c r="BH127" s="1129"/>
      <c r="BI127" s="1129"/>
      <c r="BJ127" s="1129"/>
      <c r="BK127" s="1129"/>
      <c r="BL127" s="1130"/>
      <c r="BM127" s="1131" t="s">
        <v>489</v>
      </c>
      <c r="BN127" s="1129"/>
      <c r="BO127" s="1129"/>
      <c r="BP127" s="1129"/>
      <c r="BQ127" s="1129"/>
      <c r="BR127" s="1129"/>
      <c r="BS127" s="1130"/>
      <c r="BT127" s="1131" t="s">
        <v>490</v>
      </c>
      <c r="BU127" s="1129"/>
      <c r="BV127" s="1129"/>
      <c r="BW127" s="1129"/>
      <c r="BX127" s="1129"/>
      <c r="BY127" s="1129"/>
      <c r="BZ127" s="1153"/>
      <c r="CA127" s="283"/>
      <c r="CB127" s="283"/>
      <c r="CC127" s="283"/>
      <c r="CD127" s="284"/>
      <c r="CE127" s="284"/>
      <c r="CF127" s="284"/>
      <c r="CG127" s="281"/>
      <c r="CH127" s="281"/>
      <c r="CI127" s="281"/>
      <c r="CJ127" s="282"/>
      <c r="CK127" s="1120"/>
      <c r="CL127" s="1107"/>
      <c r="CM127" s="1107"/>
      <c r="CN127" s="1107"/>
      <c r="CO127" s="1108"/>
      <c r="CP127" s="1045" t="s">
        <v>491</v>
      </c>
      <c r="CQ127" s="1046"/>
      <c r="CR127" s="1046"/>
      <c r="CS127" s="1046"/>
      <c r="CT127" s="1046"/>
      <c r="CU127" s="1046"/>
      <c r="CV127" s="1046"/>
      <c r="CW127" s="1046"/>
      <c r="CX127" s="1046"/>
      <c r="CY127" s="1046"/>
      <c r="CZ127" s="1046"/>
      <c r="DA127" s="1046"/>
      <c r="DB127" s="1046"/>
      <c r="DC127" s="1046"/>
      <c r="DD127" s="1046"/>
      <c r="DE127" s="1046"/>
      <c r="DF127" s="1047"/>
      <c r="DG127" s="1015" t="s">
        <v>449</v>
      </c>
      <c r="DH127" s="1016"/>
      <c r="DI127" s="1016"/>
      <c r="DJ127" s="1016"/>
      <c r="DK127" s="1016"/>
      <c r="DL127" s="1016" t="s">
        <v>393</v>
      </c>
      <c r="DM127" s="1016"/>
      <c r="DN127" s="1016"/>
      <c r="DO127" s="1016"/>
      <c r="DP127" s="1016"/>
      <c r="DQ127" s="1016" t="s">
        <v>393</v>
      </c>
      <c r="DR127" s="1016"/>
      <c r="DS127" s="1016"/>
      <c r="DT127" s="1016"/>
      <c r="DU127" s="1016"/>
      <c r="DV127" s="1017" t="s">
        <v>393</v>
      </c>
      <c r="DW127" s="1017"/>
      <c r="DX127" s="1017"/>
      <c r="DY127" s="1017"/>
      <c r="DZ127" s="1018"/>
    </row>
    <row r="128" spans="1:130" s="247" customFormat="1" ht="26.25" customHeight="1" thickBot="1" x14ac:dyDescent="0.2">
      <c r="A128" s="1139" t="s">
        <v>492</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493</v>
      </c>
      <c r="X128" s="1141"/>
      <c r="Y128" s="1141"/>
      <c r="Z128" s="1142"/>
      <c r="AA128" s="1143">
        <v>227333</v>
      </c>
      <c r="AB128" s="1144"/>
      <c r="AC128" s="1144"/>
      <c r="AD128" s="1144"/>
      <c r="AE128" s="1145"/>
      <c r="AF128" s="1146">
        <v>175282</v>
      </c>
      <c r="AG128" s="1144"/>
      <c r="AH128" s="1144"/>
      <c r="AI128" s="1144"/>
      <c r="AJ128" s="1145"/>
      <c r="AK128" s="1146">
        <v>197725</v>
      </c>
      <c r="AL128" s="1144"/>
      <c r="AM128" s="1144"/>
      <c r="AN128" s="1144"/>
      <c r="AO128" s="1145"/>
      <c r="AP128" s="1147"/>
      <c r="AQ128" s="1148"/>
      <c r="AR128" s="1148"/>
      <c r="AS128" s="1148"/>
      <c r="AT128" s="1149"/>
      <c r="AU128" s="283"/>
      <c r="AV128" s="283"/>
      <c r="AW128" s="283"/>
      <c r="AX128" s="984" t="s">
        <v>494</v>
      </c>
      <c r="AY128" s="985"/>
      <c r="AZ128" s="985"/>
      <c r="BA128" s="985"/>
      <c r="BB128" s="985"/>
      <c r="BC128" s="985"/>
      <c r="BD128" s="985"/>
      <c r="BE128" s="986"/>
      <c r="BF128" s="1150" t="s">
        <v>393</v>
      </c>
      <c r="BG128" s="1151"/>
      <c r="BH128" s="1151"/>
      <c r="BI128" s="1151"/>
      <c r="BJ128" s="1151"/>
      <c r="BK128" s="1151"/>
      <c r="BL128" s="1152"/>
      <c r="BM128" s="1150">
        <v>13.9</v>
      </c>
      <c r="BN128" s="1151"/>
      <c r="BO128" s="1151"/>
      <c r="BP128" s="1151"/>
      <c r="BQ128" s="1151"/>
      <c r="BR128" s="1151"/>
      <c r="BS128" s="1152"/>
      <c r="BT128" s="1150">
        <v>20</v>
      </c>
      <c r="BU128" s="1151"/>
      <c r="BV128" s="1151"/>
      <c r="BW128" s="1151"/>
      <c r="BX128" s="1151"/>
      <c r="BY128" s="1151"/>
      <c r="BZ128" s="1175"/>
      <c r="CA128" s="284"/>
      <c r="CB128" s="284"/>
      <c r="CC128" s="284"/>
      <c r="CD128" s="284"/>
      <c r="CE128" s="284"/>
      <c r="CF128" s="284"/>
      <c r="CG128" s="281"/>
      <c r="CH128" s="281"/>
      <c r="CI128" s="281"/>
      <c r="CJ128" s="282"/>
      <c r="CK128" s="1121"/>
      <c r="CL128" s="1122"/>
      <c r="CM128" s="1122"/>
      <c r="CN128" s="1122"/>
      <c r="CO128" s="1123"/>
      <c r="CP128" s="1132" t="s">
        <v>495</v>
      </c>
      <c r="CQ128" s="1133"/>
      <c r="CR128" s="1133"/>
      <c r="CS128" s="1133"/>
      <c r="CT128" s="1133"/>
      <c r="CU128" s="1133"/>
      <c r="CV128" s="1133"/>
      <c r="CW128" s="1133"/>
      <c r="CX128" s="1133"/>
      <c r="CY128" s="1133"/>
      <c r="CZ128" s="1133"/>
      <c r="DA128" s="1133"/>
      <c r="DB128" s="1133"/>
      <c r="DC128" s="1133"/>
      <c r="DD128" s="1133"/>
      <c r="DE128" s="1133"/>
      <c r="DF128" s="1134"/>
      <c r="DG128" s="1135" t="s">
        <v>393</v>
      </c>
      <c r="DH128" s="1136"/>
      <c r="DI128" s="1136"/>
      <c r="DJ128" s="1136"/>
      <c r="DK128" s="1136"/>
      <c r="DL128" s="1136" t="s">
        <v>453</v>
      </c>
      <c r="DM128" s="1136"/>
      <c r="DN128" s="1136"/>
      <c r="DO128" s="1136"/>
      <c r="DP128" s="1136"/>
      <c r="DQ128" s="1136" t="s">
        <v>453</v>
      </c>
      <c r="DR128" s="1136"/>
      <c r="DS128" s="1136"/>
      <c r="DT128" s="1136"/>
      <c r="DU128" s="1136"/>
      <c r="DV128" s="1137" t="s">
        <v>453</v>
      </c>
      <c r="DW128" s="1137"/>
      <c r="DX128" s="1137"/>
      <c r="DY128" s="1137"/>
      <c r="DZ128" s="1138"/>
    </row>
    <row r="129" spans="1:131" s="247"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496</v>
      </c>
      <c r="X129" s="1170"/>
      <c r="Y129" s="1170"/>
      <c r="Z129" s="1171"/>
      <c r="AA129" s="1054">
        <v>7583080</v>
      </c>
      <c r="AB129" s="1055"/>
      <c r="AC129" s="1055"/>
      <c r="AD129" s="1055"/>
      <c r="AE129" s="1056"/>
      <c r="AF129" s="1057">
        <v>7491360</v>
      </c>
      <c r="AG129" s="1055"/>
      <c r="AH129" s="1055"/>
      <c r="AI129" s="1055"/>
      <c r="AJ129" s="1056"/>
      <c r="AK129" s="1057">
        <v>7466637</v>
      </c>
      <c r="AL129" s="1055"/>
      <c r="AM129" s="1055"/>
      <c r="AN129" s="1055"/>
      <c r="AO129" s="1056"/>
      <c r="AP129" s="1172"/>
      <c r="AQ129" s="1173"/>
      <c r="AR129" s="1173"/>
      <c r="AS129" s="1173"/>
      <c r="AT129" s="1174"/>
      <c r="AU129" s="285"/>
      <c r="AV129" s="285"/>
      <c r="AW129" s="285"/>
      <c r="AX129" s="1163" t="s">
        <v>497</v>
      </c>
      <c r="AY129" s="1046"/>
      <c r="AZ129" s="1046"/>
      <c r="BA129" s="1046"/>
      <c r="BB129" s="1046"/>
      <c r="BC129" s="1046"/>
      <c r="BD129" s="1046"/>
      <c r="BE129" s="1047"/>
      <c r="BF129" s="1164" t="s">
        <v>498</v>
      </c>
      <c r="BG129" s="1165"/>
      <c r="BH129" s="1165"/>
      <c r="BI129" s="1165"/>
      <c r="BJ129" s="1165"/>
      <c r="BK129" s="1165"/>
      <c r="BL129" s="1166"/>
      <c r="BM129" s="1164">
        <v>18.899999999999999</v>
      </c>
      <c r="BN129" s="1165"/>
      <c r="BO129" s="1165"/>
      <c r="BP129" s="1165"/>
      <c r="BQ129" s="1165"/>
      <c r="BR129" s="1165"/>
      <c r="BS129" s="1166"/>
      <c r="BT129" s="1164">
        <v>30</v>
      </c>
      <c r="BU129" s="1167"/>
      <c r="BV129" s="1167"/>
      <c r="BW129" s="1167"/>
      <c r="BX129" s="1167"/>
      <c r="BY129" s="1167"/>
      <c r="BZ129" s="116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1227022</v>
      </c>
      <c r="AB130" s="1055"/>
      <c r="AC130" s="1055"/>
      <c r="AD130" s="1055"/>
      <c r="AE130" s="1056"/>
      <c r="AF130" s="1057">
        <v>1174869</v>
      </c>
      <c r="AG130" s="1055"/>
      <c r="AH130" s="1055"/>
      <c r="AI130" s="1055"/>
      <c r="AJ130" s="1056"/>
      <c r="AK130" s="1057">
        <v>1134346</v>
      </c>
      <c r="AL130" s="1055"/>
      <c r="AM130" s="1055"/>
      <c r="AN130" s="1055"/>
      <c r="AO130" s="1056"/>
      <c r="AP130" s="1172"/>
      <c r="AQ130" s="1173"/>
      <c r="AR130" s="1173"/>
      <c r="AS130" s="1173"/>
      <c r="AT130" s="1174"/>
      <c r="AU130" s="285"/>
      <c r="AV130" s="285"/>
      <c r="AW130" s="285"/>
      <c r="AX130" s="1163" t="s">
        <v>501</v>
      </c>
      <c r="AY130" s="1046"/>
      <c r="AZ130" s="1046"/>
      <c r="BA130" s="1046"/>
      <c r="BB130" s="1046"/>
      <c r="BC130" s="1046"/>
      <c r="BD130" s="1046"/>
      <c r="BE130" s="1047"/>
      <c r="BF130" s="1200">
        <v>13.2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6356058</v>
      </c>
      <c r="AB131" s="1080"/>
      <c r="AC131" s="1080"/>
      <c r="AD131" s="1080"/>
      <c r="AE131" s="1081"/>
      <c r="AF131" s="1079">
        <v>6316491</v>
      </c>
      <c r="AG131" s="1080"/>
      <c r="AH131" s="1080"/>
      <c r="AI131" s="1080"/>
      <c r="AJ131" s="1081"/>
      <c r="AK131" s="1079">
        <v>6332291</v>
      </c>
      <c r="AL131" s="1080"/>
      <c r="AM131" s="1080"/>
      <c r="AN131" s="1080"/>
      <c r="AO131" s="1081"/>
      <c r="AP131" s="1210"/>
      <c r="AQ131" s="1211"/>
      <c r="AR131" s="1211"/>
      <c r="AS131" s="1211"/>
      <c r="AT131" s="1212"/>
      <c r="AU131" s="285"/>
      <c r="AV131" s="285"/>
      <c r="AW131" s="285"/>
      <c r="AX131" s="1182" t="s">
        <v>503</v>
      </c>
      <c r="AY131" s="1133"/>
      <c r="AZ131" s="1133"/>
      <c r="BA131" s="1133"/>
      <c r="BB131" s="1133"/>
      <c r="BC131" s="1133"/>
      <c r="BD131" s="1133"/>
      <c r="BE131" s="1134"/>
      <c r="BF131" s="1183">
        <v>105.6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13.51532664</v>
      </c>
      <c r="AB132" s="1196"/>
      <c r="AC132" s="1196"/>
      <c r="AD132" s="1196"/>
      <c r="AE132" s="1197"/>
      <c r="AF132" s="1198">
        <v>13.83063793</v>
      </c>
      <c r="AG132" s="1196"/>
      <c r="AH132" s="1196"/>
      <c r="AI132" s="1196"/>
      <c r="AJ132" s="1197"/>
      <c r="AK132" s="1198">
        <v>12.517838469999999</v>
      </c>
      <c r="AL132" s="1196"/>
      <c r="AM132" s="1196"/>
      <c r="AN132" s="1196"/>
      <c r="AO132" s="1197"/>
      <c r="AP132" s="1095"/>
      <c r="AQ132" s="1096"/>
      <c r="AR132" s="1096"/>
      <c r="AS132" s="1096"/>
      <c r="AT132" s="119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13.3</v>
      </c>
      <c r="AB133" s="1179"/>
      <c r="AC133" s="1179"/>
      <c r="AD133" s="1179"/>
      <c r="AE133" s="1180"/>
      <c r="AF133" s="1178">
        <v>13.5</v>
      </c>
      <c r="AG133" s="1179"/>
      <c r="AH133" s="1179"/>
      <c r="AI133" s="1179"/>
      <c r="AJ133" s="1180"/>
      <c r="AK133" s="1178">
        <v>13.2</v>
      </c>
      <c r="AL133" s="1179"/>
      <c r="AM133" s="1179"/>
      <c r="AN133" s="1179"/>
      <c r="AO133" s="1180"/>
      <c r="AP133" s="1125"/>
      <c r="AQ133" s="1126"/>
      <c r="AR133" s="1126"/>
      <c r="AS133" s="1126"/>
      <c r="AT133" s="118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jUoXoJvaOMuCo41X25MEZnfdnkmnh0uQLV5HHopT6bpFA4VQTFlBzGNt5LzwHoquW0wjfziQS4qJbFmPFIeCA==" saltValue="K0GoYZhoKv9XktkZX1x/R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kQmJyo50H6H7tNvGIRoTI1iVlJcTmZc6Kjph8olr4WP94VZicUDonRKX02cPPSdeDB0d1k5ACoHIcn3aKblmw==" saltValue="sU9ojNbOHHa++xE2yeTd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pmFpRaxrM3Ae5lJIjfYmSSIRcyh0429tIsCwy3+bdG9H9WM5ZqSVjO7aBA80/oatO1FmxCZHw8lTwAgtMDneGA==" saltValue="qHI/pAbGIGIo3xuH8ulIQ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8" t="s">
        <v>515</v>
      </c>
      <c r="AL9" s="1219"/>
      <c r="AM9" s="1219"/>
      <c r="AN9" s="1220"/>
      <c r="AO9" s="313">
        <v>2298292</v>
      </c>
      <c r="AP9" s="313">
        <v>90041</v>
      </c>
      <c r="AQ9" s="314">
        <v>70630</v>
      </c>
      <c r="AR9" s="315">
        <v>27.5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8" t="s">
        <v>516</v>
      </c>
      <c r="AL10" s="1219"/>
      <c r="AM10" s="1219"/>
      <c r="AN10" s="1220"/>
      <c r="AO10" s="316">
        <v>281022</v>
      </c>
      <c r="AP10" s="316">
        <v>11010</v>
      </c>
      <c r="AQ10" s="317">
        <v>8333</v>
      </c>
      <c r="AR10" s="318">
        <v>32.1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8" t="s">
        <v>517</v>
      </c>
      <c r="AL11" s="1219"/>
      <c r="AM11" s="1219"/>
      <c r="AN11" s="1220"/>
      <c r="AO11" s="316">
        <v>318053</v>
      </c>
      <c r="AP11" s="316">
        <v>12460</v>
      </c>
      <c r="AQ11" s="317">
        <v>8447</v>
      </c>
      <c r="AR11" s="318">
        <v>47.5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8" t="s">
        <v>518</v>
      </c>
      <c r="AL12" s="1219"/>
      <c r="AM12" s="1219"/>
      <c r="AN12" s="1220"/>
      <c r="AO12" s="316" t="s">
        <v>519</v>
      </c>
      <c r="AP12" s="316" t="s">
        <v>519</v>
      </c>
      <c r="AQ12" s="317">
        <v>1002</v>
      </c>
      <c r="AR12" s="318" t="s">
        <v>519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8" t="s">
        <v>520</v>
      </c>
      <c r="AL13" s="1219"/>
      <c r="AM13" s="1219"/>
      <c r="AN13" s="1220"/>
      <c r="AO13" s="316" t="s">
        <v>519</v>
      </c>
      <c r="AP13" s="316" t="s">
        <v>519</v>
      </c>
      <c r="AQ13" s="317">
        <v>12</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8" t="s">
        <v>521</v>
      </c>
      <c r="AL14" s="1219"/>
      <c r="AM14" s="1219"/>
      <c r="AN14" s="1220"/>
      <c r="AO14" s="316">
        <v>92259</v>
      </c>
      <c r="AP14" s="316">
        <v>3614</v>
      </c>
      <c r="AQ14" s="317">
        <v>2952</v>
      </c>
      <c r="AR14" s="318">
        <v>22.4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8" t="s">
        <v>522</v>
      </c>
      <c r="AL15" s="1219"/>
      <c r="AM15" s="1219"/>
      <c r="AN15" s="1220"/>
      <c r="AO15" s="316">
        <v>369232</v>
      </c>
      <c r="AP15" s="316">
        <v>14466</v>
      </c>
      <c r="AQ15" s="317">
        <v>1842</v>
      </c>
      <c r="AR15" s="318">
        <v>685.3</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1" t="s">
        <v>523</v>
      </c>
      <c r="AL16" s="1222"/>
      <c r="AM16" s="1222"/>
      <c r="AN16" s="1223"/>
      <c r="AO16" s="316">
        <v>-238015</v>
      </c>
      <c r="AP16" s="316">
        <v>-9325</v>
      </c>
      <c r="AQ16" s="317">
        <v>-6186</v>
      </c>
      <c r="AR16" s="318">
        <v>50.7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21" t="s">
        <v>186</v>
      </c>
      <c r="AL17" s="1222"/>
      <c r="AM17" s="1222"/>
      <c r="AN17" s="1223"/>
      <c r="AO17" s="316">
        <v>3120843</v>
      </c>
      <c r="AP17" s="316">
        <v>122266</v>
      </c>
      <c r="AQ17" s="317">
        <v>87031</v>
      </c>
      <c r="AR17" s="318">
        <v>40.5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3" t="s">
        <v>528</v>
      </c>
      <c r="AL21" s="1214"/>
      <c r="AM21" s="1214"/>
      <c r="AN21" s="1215"/>
      <c r="AO21" s="328">
        <v>11.99</v>
      </c>
      <c r="AP21" s="329">
        <v>8.3000000000000007</v>
      </c>
      <c r="AQ21" s="330">
        <v>3.69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3" t="s">
        <v>529</v>
      </c>
      <c r="AL22" s="1214"/>
      <c r="AM22" s="1214"/>
      <c r="AN22" s="1215"/>
      <c r="AO22" s="333">
        <v>98.9</v>
      </c>
      <c r="AP22" s="334">
        <v>97.7</v>
      </c>
      <c r="AQ22" s="335">
        <v>1.2</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9" t="s">
        <v>533</v>
      </c>
      <c r="AL32" s="1230"/>
      <c r="AM32" s="1230"/>
      <c r="AN32" s="1231"/>
      <c r="AO32" s="343">
        <v>1764441</v>
      </c>
      <c r="AP32" s="343">
        <v>69126</v>
      </c>
      <c r="AQ32" s="344">
        <v>50496</v>
      </c>
      <c r="AR32" s="345">
        <v>36.9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9" t="s">
        <v>534</v>
      </c>
      <c r="AL33" s="1230"/>
      <c r="AM33" s="1230"/>
      <c r="AN33" s="1231"/>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9" t="s">
        <v>535</v>
      </c>
      <c r="AL34" s="1230"/>
      <c r="AM34" s="1230"/>
      <c r="AN34" s="1231"/>
      <c r="AO34" s="343" t="s">
        <v>519</v>
      </c>
      <c r="AP34" s="343" t="s">
        <v>519</v>
      </c>
      <c r="AQ34" s="344">
        <v>40</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9" t="s">
        <v>536</v>
      </c>
      <c r="AL35" s="1230"/>
      <c r="AM35" s="1230"/>
      <c r="AN35" s="1231"/>
      <c r="AO35" s="343">
        <v>333649</v>
      </c>
      <c r="AP35" s="343">
        <v>13071</v>
      </c>
      <c r="AQ35" s="344">
        <v>19688</v>
      </c>
      <c r="AR35" s="345">
        <v>-33.6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9" t="s">
        <v>537</v>
      </c>
      <c r="AL36" s="1230"/>
      <c r="AM36" s="1230"/>
      <c r="AN36" s="1231"/>
      <c r="AO36" s="343">
        <v>26462</v>
      </c>
      <c r="AP36" s="343">
        <v>1037</v>
      </c>
      <c r="AQ36" s="344">
        <v>2838</v>
      </c>
      <c r="AR36" s="345">
        <v>-63.5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9" t="s">
        <v>538</v>
      </c>
      <c r="AL37" s="1230"/>
      <c r="AM37" s="1230"/>
      <c r="AN37" s="1231"/>
      <c r="AO37" s="343" t="s">
        <v>519</v>
      </c>
      <c r="AP37" s="343" t="s">
        <v>519</v>
      </c>
      <c r="AQ37" s="344">
        <v>486</v>
      </c>
      <c r="AR37" s="345" t="s">
        <v>519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2" t="s">
        <v>539</v>
      </c>
      <c r="AL38" s="1233"/>
      <c r="AM38" s="1233"/>
      <c r="AN38" s="1234"/>
      <c r="AO38" s="346">
        <v>185</v>
      </c>
      <c r="AP38" s="346">
        <v>7</v>
      </c>
      <c r="AQ38" s="347">
        <v>3</v>
      </c>
      <c r="AR38" s="335">
        <v>133.30000000000001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2" t="s">
        <v>540</v>
      </c>
      <c r="AL39" s="1233"/>
      <c r="AM39" s="1233"/>
      <c r="AN39" s="1234"/>
      <c r="AO39" s="343">
        <v>-197725</v>
      </c>
      <c r="AP39" s="343">
        <v>-7746</v>
      </c>
      <c r="AQ39" s="344">
        <v>-4320</v>
      </c>
      <c r="AR39" s="345">
        <v>79.3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9" t="s">
        <v>541</v>
      </c>
      <c r="AL40" s="1230"/>
      <c r="AM40" s="1230"/>
      <c r="AN40" s="1231"/>
      <c r="AO40" s="343">
        <v>-1134346</v>
      </c>
      <c r="AP40" s="343">
        <v>-44441</v>
      </c>
      <c r="AQ40" s="344">
        <v>-47973</v>
      </c>
      <c r="AR40" s="345">
        <v>-7.4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5" t="s">
        <v>299</v>
      </c>
      <c r="AL41" s="1236"/>
      <c r="AM41" s="1236"/>
      <c r="AN41" s="1237"/>
      <c r="AO41" s="343">
        <v>792666</v>
      </c>
      <c r="AP41" s="343">
        <v>31054</v>
      </c>
      <c r="AQ41" s="344">
        <v>21258</v>
      </c>
      <c r="AR41" s="345">
        <v>46.1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4" t="s">
        <v>510</v>
      </c>
      <c r="AN49" s="1226" t="s">
        <v>545</v>
      </c>
      <c r="AO49" s="1227"/>
      <c r="AP49" s="1227"/>
      <c r="AQ49" s="1227"/>
      <c r="AR49" s="122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1010263</v>
      </c>
      <c r="AN51" s="365">
        <v>36782</v>
      </c>
      <c r="AO51" s="366">
        <v>-29.4</v>
      </c>
      <c r="AP51" s="367">
        <v>81768</v>
      </c>
      <c r="AQ51" s="368">
        <v>-23.3</v>
      </c>
      <c r="AR51" s="369">
        <v>-6.1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395921</v>
      </c>
      <c r="AN52" s="373">
        <v>14415</v>
      </c>
      <c r="AO52" s="374">
        <v>-44.9</v>
      </c>
      <c r="AP52" s="375">
        <v>37917</v>
      </c>
      <c r="AQ52" s="376">
        <v>-16.7</v>
      </c>
      <c r="AR52" s="377">
        <v>-28.2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866795</v>
      </c>
      <c r="AN53" s="365">
        <v>32026</v>
      </c>
      <c r="AO53" s="366">
        <v>-12.9</v>
      </c>
      <c r="AP53" s="367">
        <v>65876</v>
      </c>
      <c r="AQ53" s="368">
        <v>-19.399999999999999</v>
      </c>
      <c r="AR53" s="369">
        <v>6.5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627725</v>
      </c>
      <c r="AN54" s="373">
        <v>23193</v>
      </c>
      <c r="AO54" s="374">
        <v>60.9</v>
      </c>
      <c r="AP54" s="375">
        <v>36484</v>
      </c>
      <c r="AQ54" s="376">
        <v>-3.8</v>
      </c>
      <c r="AR54" s="377">
        <v>64.7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1562751</v>
      </c>
      <c r="AN55" s="365">
        <v>58994</v>
      </c>
      <c r="AO55" s="366">
        <v>84.2</v>
      </c>
      <c r="AP55" s="367">
        <v>68468</v>
      </c>
      <c r="AQ55" s="368">
        <v>3.9</v>
      </c>
      <c r="AR55" s="369">
        <v>80.3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1068625</v>
      </c>
      <c r="AN56" s="373">
        <v>40341</v>
      </c>
      <c r="AO56" s="374">
        <v>73.900000000000006</v>
      </c>
      <c r="AP56" s="375">
        <v>34140</v>
      </c>
      <c r="AQ56" s="376">
        <v>-6.4</v>
      </c>
      <c r="AR56" s="377">
        <v>80.3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1595727</v>
      </c>
      <c r="AN57" s="365">
        <v>61381</v>
      </c>
      <c r="AO57" s="366">
        <v>4</v>
      </c>
      <c r="AP57" s="367">
        <v>69729</v>
      </c>
      <c r="AQ57" s="368">
        <v>1.8</v>
      </c>
      <c r="AR57" s="369">
        <v>2.2000000000000002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1208813</v>
      </c>
      <c r="AN58" s="373">
        <v>46498</v>
      </c>
      <c r="AO58" s="374">
        <v>15.3</v>
      </c>
      <c r="AP58" s="375">
        <v>38908</v>
      </c>
      <c r="AQ58" s="376">
        <v>14</v>
      </c>
      <c r="AR58" s="377">
        <v>1.3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2711242</v>
      </c>
      <c r="AN59" s="365">
        <v>106219</v>
      </c>
      <c r="AO59" s="366">
        <v>73</v>
      </c>
      <c r="AP59" s="367">
        <v>74581</v>
      </c>
      <c r="AQ59" s="368">
        <v>7</v>
      </c>
      <c r="AR59" s="369">
        <v>66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2081345</v>
      </c>
      <c r="AN60" s="373">
        <v>81541</v>
      </c>
      <c r="AO60" s="374">
        <v>75.400000000000006</v>
      </c>
      <c r="AP60" s="375">
        <v>41563</v>
      </c>
      <c r="AQ60" s="376">
        <v>6.8</v>
      </c>
      <c r="AR60" s="377">
        <v>68.599999999999994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1549356</v>
      </c>
      <c r="AN61" s="380">
        <v>59080</v>
      </c>
      <c r="AO61" s="381">
        <v>23.8</v>
      </c>
      <c r="AP61" s="382">
        <v>72084</v>
      </c>
      <c r="AQ61" s="383">
        <v>-6</v>
      </c>
      <c r="AR61" s="369">
        <v>29.8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1076486</v>
      </c>
      <c r="AN62" s="373">
        <v>41198</v>
      </c>
      <c r="AO62" s="374">
        <v>36.1</v>
      </c>
      <c r="AP62" s="375">
        <v>37802</v>
      </c>
      <c r="AQ62" s="376">
        <v>-1.2</v>
      </c>
      <c r="AR62" s="377">
        <v>37.299999999999997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MAqOpr9CliO/ySDn8reuHWVFweIvUz1TEIDYRrUQ6iUqyLSs/F5raN3DE4fKbmZuoMylfBgaKaEYetTiEwOc0g==" saltValue="MZu+NQHjPLbHZhfwXg8FK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VIUzHE1wFDmJCXUAIGw76VTp1cHVgYILrANEyl3d/oxDOqYdPeoTeW+nnjCoDNJm02ROZ6Q/YBQZI8tQt5wJNw==" saltValue="MaTWsPWmNCEOoVtiSQ3J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ceowCX4W4G1Pz0oDDSCGVgB9m+HsXt+xVqmLN/xde5kvYDX03uilHpPRgw+VyIagOkbXUjpmwt+NM7n7uFNUw==" saltValue="9diJ7Y/o17cmsPJf/GGo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9.7100000000000009</v>
      </c>
      <c r="G47" s="12">
        <v>17.54</v>
      </c>
      <c r="H47" s="12">
        <v>21.38</v>
      </c>
      <c r="I47" s="12">
        <v>26.77</v>
      </c>
      <c r="J47" s="13">
        <v>29.51</v>
      </c>
    </row>
    <row r="48" spans="2:10" ht="57.75" customHeight="1" x14ac:dyDescent="0.15">
      <c r="B48" s="14"/>
      <c r="C48" s="1240" t="s">
        <v>4</v>
      </c>
      <c r="D48" s="1240"/>
      <c r="E48" s="1241"/>
      <c r="F48" s="15">
        <v>14.48</v>
      </c>
      <c r="G48" s="16">
        <v>7.92</v>
      </c>
      <c r="H48" s="16">
        <v>10.119999999999999</v>
      </c>
      <c r="I48" s="16">
        <v>5.27</v>
      </c>
      <c r="J48" s="17">
        <v>1.65</v>
      </c>
    </row>
    <row r="49" spans="2:10" ht="57.75" customHeight="1" thickBot="1" x14ac:dyDescent="0.2">
      <c r="B49" s="18"/>
      <c r="C49" s="1242" t="s">
        <v>5</v>
      </c>
      <c r="D49" s="1242"/>
      <c r="E49" s="1243"/>
      <c r="F49" s="19">
        <v>10.82</v>
      </c>
      <c r="G49" s="20">
        <v>0.43</v>
      </c>
      <c r="H49" s="20">
        <v>6.19</v>
      </c>
      <c r="I49" s="20">
        <v>0.15</v>
      </c>
      <c r="J49" s="21" t="s">
        <v>566</v>
      </c>
    </row>
    <row r="50" spans="2:10" ht="13.5" customHeight="1" x14ac:dyDescent="0.15"/>
  </sheetData>
  <sheetProtection algorithmName="SHA-512" hashValue="Zlg5UuxsZonw3DVNJcJ0O6V8fJLJzBSkxhOaL583Cso8tIsswZDakdIwlGaaSOJlEZKoRXOUNrypjbcyTzv6FA==" saltValue="iJwQ9exfLoKc7mx9yGEJ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2021-03-05T00:27:32Z</cp:lastPrinted>
  <dcterms:created xsi:type="dcterms:W3CDTF">2021-02-05T03:34:30Z</dcterms:created>
  <dcterms:modified xsi:type="dcterms:W3CDTF">2021-11-01T04:50:12Z</dcterms:modified>
  <cp:category/>
</cp:coreProperties>
</file>