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<sst xmlns="http://schemas.openxmlformats.org/spreadsheetml/2006/main" count="226" uniqueCount="111">
  <si>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</si>
  <si>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</si>
  <si>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</si>
  <si>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</si>
  <si>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</si>
  <si>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</si>
  <si>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</si>
  <si>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</si>
  <si>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</si>
  <si>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</si>
  <si>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</si>
  <si>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</si>
  <si>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</si>
  <si>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</si>
  <si>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</si>
  <si>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</si>
  <si>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</si>
  <si>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</si>
  <si>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</si>
  <si>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</si>
  <si>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</si>
  <si>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</si>
  <si>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</si>
  <si>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</si>
  <si>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</si>
  <si>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</si>
  <si>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</si>
  <si>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</si>
  <si>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</si>
  <si>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</si>
  <si>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</si>
  <si>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</si>
  <si>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</si>
  <si>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</si>
  <si>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</si>
  <si>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</si>
  <si>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</si>
  <si>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</si>
  <si>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</si>
  <si>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</si>
  <si>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</si>
  <si>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</si>
  <si>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</si>
  <si>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</si>
  <si>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</si>
  <si>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</si>
  <si>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</si>
  <si>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</si>
  <si>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</si>
  <si>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</si>
  <si>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</si>
  <si>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</si>
  <si>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</si>
  <si>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</si>
  <si>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</si>
  <si>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</si>
  <si>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</si>
  <si>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</si>
  <si>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</si>
  <si>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</si>
  <si>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</si>
  <si>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</si>
  <si>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</si>
  <si>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</si>
  <si>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</si>
  <si>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</si>
  <si>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</si>
  <si>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</si>
  <si>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</si>
  <si>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</si>
  <si>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</si>
  <si>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</si>
  <si>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</si>
  <si>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</si>
  <si>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</si>
  <si>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</si>
  <si>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</si>
  <si>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</si>
  <si>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</si>
  <si>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</si>
  <si>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</si>
  <si>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</si>
  <si>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</si>
  <si>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</si>
  <si>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</si>
  <si>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</si>
  <si>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</si>
  <si>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</si>
  <si>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</si>
  <si>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</si>
  <si>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</si>
  <si>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</si>
  <si>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</si>
  <si>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</si>
  <si>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</si>
  <si>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</si>
  <si>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御所市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</si>
  <si>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</si>
  <si>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</si>
  <si>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</si>
  <si>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</si>
  <si>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</si>
  <si>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</si>
  <si>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</si>
  <si>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</si>
  <si>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</si>
  <si>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</si>
  <si>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</si>
  <si>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料金収入の伸び率の低下等の理由により、収益的収支比率が減少傾向にある。料金収入の低下については跡継ぎが無い高齢世帯が多いことや、経済的理由から排水設備を整えることが厳しいこと、人口減少等が要因として考えられる。
　流域下水道の上流端であることから、整備開始が他市町村より遅れたため、建設単価が高くなってから整備を開始したので、企業債残高対事業規模比率が高い。
　経費回収率は、水洗化率が低いことや、人口減少に伴い悪化している。
　汚水処理原価については、水洗化率が低いことに加え、住居が点在していること等から有収水量が伸びないことで高くなっていると考えられる。</t>
    <rPh sb="1" eb="3">
      <t>キンネン</t>
    </rPh>
    <rPh sb="4" eb="6">
      <t>リョウキン</t>
    </rPh>
    <rPh sb="6" eb="8">
      <t>シュウニュウ</t>
    </rPh>
    <rPh sb="9" eb="10">
      <t>ノ</t>
    </rPh>
    <rPh sb="11" eb="12">
      <t>リツ</t>
    </rPh>
    <rPh sb="13" eb="16">
      <t>テイカトウ</t>
    </rPh>
    <rPh sb="17" eb="19">
      <t>リユウ</t>
    </rPh>
    <rPh sb="23" eb="25">
      <t>シュウエキ</t>
    </rPh>
    <rPh sb="25" eb="26">
      <t>テキ</t>
    </rPh>
    <rPh sb="26" eb="28">
      <t>シュウシ</t>
    </rPh>
    <rPh sb="28" eb="30">
      <t>ヒリツ</t>
    </rPh>
    <rPh sb="31" eb="33">
      <t>ゲンショウ</t>
    </rPh>
    <rPh sb="33" eb="35">
      <t>ケイコウ</t>
    </rPh>
    <rPh sb="39" eb="41">
      <t>リョウキン</t>
    </rPh>
    <rPh sb="41" eb="43">
      <t>シュウニュウ</t>
    </rPh>
    <rPh sb="44" eb="46">
      <t>テイカ</t>
    </rPh>
    <rPh sb="59" eb="61">
      <t>セタイ</t>
    </rPh>
    <rPh sb="62" eb="63">
      <t>オオ</t>
    </rPh>
    <rPh sb="75" eb="77">
      <t>ハイスイ</t>
    </rPh>
    <rPh sb="77" eb="79">
      <t>セツビ</t>
    </rPh>
    <rPh sb="80" eb="81">
      <t>トトノ</t>
    </rPh>
    <rPh sb="86" eb="87">
      <t>キビ</t>
    </rPh>
    <rPh sb="96" eb="97">
      <t>トウ</t>
    </rPh>
    <rPh sb="98" eb="100">
      <t>ヨウイン</t>
    </rPh>
    <rPh sb="103" eb="104">
      <t>カンガ</t>
    </rPh>
    <rPh sb="203" eb="205">
      <t>ジンコウ</t>
    </rPh>
    <rPh sb="205" eb="207">
      <t>ゲンショウ</t>
    </rPh>
    <rPh sb="210" eb="212">
      <t>アッカ</t>
    </rPh>
    <rPh sb="241" eb="242">
      <t>クワ</t>
    </rPh>
    <rPh sb="244" eb="246">
      <t>ジュウキョ</t>
    </rPh>
    <rPh sb="247" eb="249">
      <t>テンザイ</t>
    </rPh>
    <phoneticPr fontId="4"/>
  </si>
  <si>
    <t>　建設開始が平成９年度、供用開始は平成１４年度であるため現在、築３０年以上経過する管渠は無く、管渠の閉塞・陥没等の事例は無い。</t>
    <rPh sb="1" eb="3">
      <t>ケンセツ</t>
    </rPh>
    <rPh sb="3" eb="5">
      <t>カイシ</t>
    </rPh>
    <rPh sb="6" eb="8">
      <t>ヘイセイ</t>
    </rPh>
    <rPh sb="9" eb="11">
      <t>ネンド</t>
    </rPh>
    <rPh sb="12" eb="14">
      <t>キョウヨウ</t>
    </rPh>
    <rPh sb="14" eb="16">
      <t>カイシ</t>
    </rPh>
    <rPh sb="17" eb="19">
      <t>ヘイセイ</t>
    </rPh>
    <rPh sb="21" eb="23">
      <t>ネンド</t>
    </rPh>
    <rPh sb="44" eb="45">
      <t>ナ</t>
    </rPh>
    <phoneticPr fontId="4"/>
  </si>
  <si>
    <t>　現在の経営状況を改善させるためには、料金改定及び加入促進の強化の必要性を感じている。
　今後、近隣市の動向や住民理解を考慮した上で使用料改定を考えていきたい。
　類似団体に比べると、料金水準の適切性・費用の効率性・水洗化率が低い事を踏まえ、更なる加入促進の強化を行いたい。
　今後の老朽化対策については、調査を重ね計画を策定し、老朽管渠の更新を行っていく。</t>
    <rPh sb="173" eb="1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</si>
</sst>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448576"/>
        <c:axId val="1034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03448576"/>
        <c:axId val="103450496"/>
      </c:lineChart>
      <c:dateAx>
        <c:axId val="103448576"/>
        <c:scaling>
          <c:orientation val="minMax"/>
        </c:scaling>
        <c:delete val="1"/>
        <c:axPos val="b"/>
        <c:numFmt formatCode="ge" sourceLinked="1"/>
        <c:majorTickMark val="none"/>
        <c:minorTickMark val="none"/>
        <c:tickLblPos val="none"/>
        <c:crossAx val="103450496"/>
        <c:crosses val="autoZero"/>
        <c:auto val="1"/>
        <c:lblOffset val="100"/>
        <c:baseTimeUnit val="years"/>
      </c:dateAx>
      <c:valAx>
        <c:axId val="1034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942848"/>
        <c:axId val="1069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06942848"/>
        <c:axId val="106944768"/>
      </c:lineChart>
      <c:dateAx>
        <c:axId val="106942848"/>
        <c:scaling>
          <c:orientation val="minMax"/>
        </c:scaling>
        <c:delete val="1"/>
        <c:axPos val="b"/>
        <c:numFmt formatCode="ge" sourceLinked="1"/>
        <c:majorTickMark val="none"/>
        <c:minorTickMark val="none"/>
        <c:tickLblPos val="none"/>
        <c:crossAx val="106944768"/>
        <c:crosses val="autoZero"/>
        <c:auto val="1"/>
        <c:lblOffset val="100"/>
        <c:baseTimeUnit val="years"/>
      </c:dateAx>
      <c:valAx>
        <c:axId val="1069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59.54</c:v>
                </c:pt>
                <c:pt idx="1">
                  <c:v>60.31</c:v>
                </c:pt>
                <c:pt idx="2">
                  <c:v>60.83</c:v>
                </c:pt>
                <c:pt idx="3">
                  <c:v>60.55</c:v>
                </c:pt>
                <c:pt idx="4">
                  <c:v>59.97</c:v>
                </c:pt>
              </c:numCache>
            </c:numRef>
          </c:val>
        </c:ser>
        <c:dLbls>
          <c:showLegendKey val="0"/>
          <c:showVal val="0"/>
          <c:showCatName val="0"/>
          <c:showSerName val="0"/>
          <c:showPercent val="0"/>
          <c:showBubbleSize val="0"/>
        </c:dLbls>
        <c:gapWidth val="150"/>
        <c:axId val="106979328"/>
        <c:axId val="1069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06979328"/>
        <c:axId val="106981248"/>
      </c:lineChart>
      <c:dateAx>
        <c:axId val="106979328"/>
        <c:scaling>
          <c:orientation val="minMax"/>
        </c:scaling>
        <c:delete val="1"/>
        <c:axPos val="b"/>
        <c:numFmt formatCode="ge" sourceLinked="1"/>
        <c:majorTickMark val="none"/>
        <c:minorTickMark val="none"/>
        <c:tickLblPos val="none"/>
        <c:crossAx val="106981248"/>
        <c:crosses val="autoZero"/>
        <c:auto val="1"/>
        <c:lblOffset val="100"/>
        <c:baseTimeUnit val="years"/>
      </c:dateAx>
      <c:valAx>
        <c:axId val="1069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62.44</c:v>
                </c:pt>
                <c:pt idx="1">
                  <c:v>63.98</c:v>
                </c:pt>
                <c:pt idx="2">
                  <c:v>65.87</c:v>
                </c:pt>
                <c:pt idx="3">
                  <c:v>65.66</c:v>
                </c:pt>
                <c:pt idx="4">
                  <c:v>64.88</c:v>
                </c:pt>
              </c:numCache>
            </c:numRef>
          </c:val>
        </c:ser>
        <c:dLbls>
          <c:showLegendKey val="0"/>
          <c:showVal val="0"/>
          <c:showCatName val="0"/>
          <c:showSerName val="0"/>
          <c:showPercent val="0"/>
          <c:showBubbleSize val="0"/>
        </c:dLbls>
        <c:gapWidth val="150"/>
        <c:axId val="103488896"/>
        <c:axId val="1034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88896"/>
        <c:axId val="103491072"/>
      </c:lineChart>
      <c:dateAx>
        <c:axId val="103488896"/>
        <c:scaling>
          <c:orientation val="minMax"/>
        </c:scaling>
        <c:delete val="1"/>
        <c:axPos val="b"/>
        <c:numFmt formatCode="ge" sourceLinked="1"/>
        <c:majorTickMark val="none"/>
        <c:minorTickMark val="none"/>
        <c:tickLblPos val="none"/>
        <c:crossAx val="103491072"/>
        <c:crosses val="autoZero"/>
        <c:auto val="1"/>
        <c:lblOffset val="100"/>
        <c:baseTimeUnit val="years"/>
      </c:dateAx>
      <c:valAx>
        <c:axId val="1034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33568"/>
        <c:axId val="1035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33568"/>
        <c:axId val="103535744"/>
      </c:lineChart>
      <c:dateAx>
        <c:axId val="103533568"/>
        <c:scaling>
          <c:orientation val="minMax"/>
        </c:scaling>
        <c:delete val="1"/>
        <c:axPos val="b"/>
        <c:numFmt formatCode="ge" sourceLinked="1"/>
        <c:majorTickMark val="none"/>
        <c:minorTickMark val="none"/>
        <c:tickLblPos val="none"/>
        <c:crossAx val="103535744"/>
        <c:crosses val="autoZero"/>
        <c:auto val="1"/>
        <c:lblOffset val="100"/>
        <c:baseTimeUnit val="years"/>
      </c:dateAx>
      <c:valAx>
        <c:axId val="1035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45472"/>
        <c:axId val="1035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45472"/>
        <c:axId val="103580416"/>
      </c:lineChart>
      <c:dateAx>
        <c:axId val="103545472"/>
        <c:scaling>
          <c:orientation val="minMax"/>
        </c:scaling>
        <c:delete val="1"/>
        <c:axPos val="b"/>
        <c:numFmt formatCode="ge" sourceLinked="1"/>
        <c:majorTickMark val="none"/>
        <c:minorTickMark val="none"/>
        <c:tickLblPos val="none"/>
        <c:crossAx val="103580416"/>
        <c:crosses val="autoZero"/>
        <c:auto val="1"/>
        <c:lblOffset val="100"/>
        <c:baseTimeUnit val="years"/>
      </c:dateAx>
      <c:valAx>
        <c:axId val="1035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610624"/>
        <c:axId val="1056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610624"/>
        <c:axId val="105644416"/>
      </c:lineChart>
      <c:dateAx>
        <c:axId val="103610624"/>
        <c:scaling>
          <c:orientation val="minMax"/>
        </c:scaling>
        <c:delete val="1"/>
        <c:axPos val="b"/>
        <c:numFmt formatCode="ge" sourceLinked="1"/>
        <c:majorTickMark val="none"/>
        <c:minorTickMark val="none"/>
        <c:tickLblPos val="none"/>
        <c:crossAx val="105644416"/>
        <c:crosses val="autoZero"/>
        <c:auto val="1"/>
        <c:lblOffset val="100"/>
        <c:baseTimeUnit val="years"/>
      </c:dateAx>
      <c:valAx>
        <c:axId val="1056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70528"/>
        <c:axId val="1056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70528"/>
        <c:axId val="105680896"/>
      </c:lineChart>
      <c:dateAx>
        <c:axId val="105670528"/>
        <c:scaling>
          <c:orientation val="minMax"/>
        </c:scaling>
        <c:delete val="1"/>
        <c:axPos val="b"/>
        <c:numFmt formatCode="ge" sourceLinked="1"/>
        <c:majorTickMark val="none"/>
        <c:minorTickMark val="none"/>
        <c:tickLblPos val="none"/>
        <c:crossAx val="105680896"/>
        <c:crosses val="autoZero"/>
        <c:auto val="1"/>
        <c:lblOffset val="100"/>
        <c:baseTimeUnit val="years"/>
      </c:dateAx>
      <c:valAx>
        <c:axId val="1056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5892.29</c:v>
                </c:pt>
                <c:pt idx="1">
                  <c:v>5401.85</c:v>
                </c:pt>
                <c:pt idx="2">
                  <c:v>5590.09</c:v>
                </c:pt>
                <c:pt idx="3">
                  <c:v>5624.27</c:v>
                </c:pt>
                <c:pt idx="4">
                  <c:v>5526.5</c:v>
                </c:pt>
              </c:numCache>
            </c:numRef>
          </c:val>
        </c:ser>
        <c:dLbls>
          <c:showLegendKey val="0"/>
          <c:showVal val="0"/>
          <c:showCatName val="0"/>
          <c:showSerName val="0"/>
          <c:showPercent val="0"/>
          <c:showBubbleSize val="0"/>
        </c:dLbls>
        <c:gapWidth val="150"/>
        <c:axId val="106825216"/>
        <c:axId val="1068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06825216"/>
        <c:axId val="106827136"/>
      </c:lineChart>
      <c:dateAx>
        <c:axId val="106825216"/>
        <c:scaling>
          <c:orientation val="minMax"/>
        </c:scaling>
        <c:delete val="1"/>
        <c:axPos val="b"/>
        <c:numFmt formatCode="ge" sourceLinked="1"/>
        <c:majorTickMark val="none"/>
        <c:minorTickMark val="none"/>
        <c:tickLblPos val="none"/>
        <c:crossAx val="106827136"/>
        <c:crosses val="autoZero"/>
        <c:auto val="1"/>
        <c:lblOffset val="100"/>
        <c:baseTimeUnit val="years"/>
      </c:dateAx>
      <c:valAx>
        <c:axId val="1068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28.72</c:v>
                </c:pt>
                <c:pt idx="1">
                  <c:v>30.49</c:v>
                </c:pt>
                <c:pt idx="2">
                  <c:v>31.39</c:v>
                </c:pt>
                <c:pt idx="3">
                  <c:v>30.68</c:v>
                </c:pt>
                <c:pt idx="4">
                  <c:v>29.39</c:v>
                </c:pt>
              </c:numCache>
            </c:numRef>
          </c:val>
        </c:ser>
        <c:dLbls>
          <c:showLegendKey val="0"/>
          <c:showVal val="0"/>
          <c:showCatName val="0"/>
          <c:showSerName val="0"/>
          <c:showPercent val="0"/>
          <c:showBubbleSize val="0"/>
        </c:dLbls>
        <c:gapWidth val="150"/>
        <c:axId val="106861696"/>
        <c:axId val="1068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06861696"/>
        <c:axId val="106863616"/>
      </c:lineChart>
      <c:dateAx>
        <c:axId val="106861696"/>
        <c:scaling>
          <c:orientation val="minMax"/>
        </c:scaling>
        <c:delete val="1"/>
        <c:axPos val="b"/>
        <c:numFmt formatCode="ge" sourceLinked="1"/>
        <c:majorTickMark val="none"/>
        <c:minorTickMark val="none"/>
        <c:tickLblPos val="none"/>
        <c:crossAx val="106863616"/>
        <c:crosses val="autoZero"/>
        <c:auto val="1"/>
        <c:lblOffset val="100"/>
        <c:baseTimeUnit val="years"/>
      </c:dateAx>
      <c:valAx>
        <c:axId val="1068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401.15</c:v>
                </c:pt>
                <c:pt idx="1">
                  <c:v>383.07</c:v>
                </c:pt>
                <c:pt idx="2">
                  <c:v>369.25</c:v>
                </c:pt>
                <c:pt idx="3">
                  <c:v>383.74</c:v>
                </c:pt>
                <c:pt idx="4">
                  <c:v>406.96</c:v>
                </c:pt>
              </c:numCache>
            </c:numRef>
          </c:val>
        </c:ser>
        <c:dLbls>
          <c:showLegendKey val="0"/>
          <c:showVal val="0"/>
          <c:showCatName val="0"/>
          <c:showSerName val="0"/>
          <c:showPercent val="0"/>
          <c:showBubbleSize val="0"/>
        </c:dLbls>
        <c:gapWidth val="150"/>
        <c:axId val="106902272"/>
        <c:axId val="1069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06902272"/>
        <c:axId val="106904192"/>
      </c:lineChart>
      <c:dateAx>
        <c:axId val="106902272"/>
        <c:scaling>
          <c:orientation val="minMax"/>
        </c:scaling>
        <c:delete val="1"/>
        <c:axPos val="b"/>
        <c:numFmt formatCode="ge" sourceLinked="1"/>
        <c:majorTickMark val="none"/>
        <c:minorTickMark val="none"/>
        <c:tickLblPos val="none"/>
        <c:crossAx val="106904192"/>
        <c:crosses val="autoZero"/>
        <c:auto val="1"/>
        <c:lblOffset val="100"/>
        <c:baseTimeUnit val="years"/>
      </c:dateAx>
      <c:valAx>
        <c:axId val="1069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奈良県　御所市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27979</v>
      </c>
      <c r="AM8" s="64"/>
      <c r="AN8" s="64"/>
      <c r="AO8" s="64"/>
      <c r="AP8" s="64"/>
      <c r="AQ8" s="64"/>
      <c r="AR8" s="64"/>
      <c r="AS8" s="64"/>
      <c r="AT8" s="63">
        <f>データ!S6</f>
        <v>60.58</v>
      </c>
      <c r="AU8" s="63"/>
      <c r="AV8" s="63"/>
      <c r="AW8" s="63"/>
      <c r="AX8" s="63"/>
      <c r="AY8" s="63"/>
      <c r="AZ8" s="63"/>
      <c r="BA8" s="63"/>
      <c r="BB8" s="63">
        <f>データ!T6</f>
        <v>461.85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6.28</v>
      </c>
      <c r="Q10" s="63"/>
      <c r="R10" s="63"/>
      <c r="S10" s="63"/>
      <c r="T10" s="63"/>
      <c r="U10" s="63"/>
      <c r="V10" s="63"/>
      <c r="W10" s="63">
        <f>データ!P6</f>
        <v>86</v>
      </c>
      <c r="X10" s="63"/>
      <c r="Y10" s="63"/>
      <c r="Z10" s="63"/>
      <c r="AA10" s="63"/>
      <c r="AB10" s="63"/>
      <c r="AC10" s="63"/>
      <c r="AD10" s="64">
        <f>データ!Q6</f>
        <v>2376</v>
      </c>
      <c r="AE10" s="64"/>
      <c r="AF10" s="64"/>
      <c r="AG10" s="64"/>
      <c r="AH10" s="64"/>
      <c r="AI10" s="64"/>
      <c r="AJ10" s="64"/>
      <c r="AK10" s="2"/>
      <c r="AL10" s="64">
        <f>データ!U6</f>
        <v>1746</v>
      </c>
      <c r="AM10" s="64"/>
      <c r="AN10" s="64"/>
      <c r="AO10" s="64"/>
      <c r="AP10" s="64"/>
      <c r="AQ10" s="64"/>
      <c r="AR10" s="64"/>
      <c r="AS10" s="64"/>
      <c r="AT10" s="63">
        <f>データ!V6</f>
        <v>0.6</v>
      </c>
      <c r="AU10" s="63"/>
      <c r="AV10" s="63"/>
      <c r="AW10" s="63"/>
      <c r="AX10" s="63"/>
      <c r="AY10" s="63"/>
      <c r="AZ10" s="63"/>
      <c r="BA10" s="63"/>
      <c r="BB10" s="63">
        <f>データ!W6</f>
        <v>2910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292087</v>
      </c>
      <c r="D6" s="31">
        <f t="shared" si="3"/>
        <v>47</v>
      </c>
      <c r="E6" s="31">
        <f t="shared" si="3"/>
        <v>17</v>
      </c>
      <c r="F6" s="31">
        <f t="shared" si="3"/>
        <v>4</v>
      </c>
      <c r="G6" s="31">
        <f t="shared" si="3"/>
        <v>0</v>
      </c>
      <c r="H6" s="31" t="str">
        <f t="shared" si="3"/>
        <v>奈良県　御所市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6.28</v>
      </c>
      <c r="P6" s="32">
        <f t="shared" si="3"/>
        <v>86</v>
      </c>
      <c r="Q6" s="32">
        <f t="shared" si="3"/>
        <v>2376</v>
      </c>
      <c r="R6" s="32">
        <f t="shared" si="3"/>
        <v>27979</v>
      </c>
      <c r="S6" s="32">
        <f t="shared" si="3"/>
        <v>60.58</v>
      </c>
      <c r="T6" s="32">
        <f t="shared" si="3"/>
        <v>461.85</v>
      </c>
      <c r="U6" s="32">
        <f t="shared" si="3"/>
        <v>1746</v>
      </c>
      <c r="V6" s="32">
        <f t="shared" si="3"/>
        <v>0.6</v>
      </c>
      <c r="W6" s="32">
        <f t="shared" si="3"/>
        <v>2910</v>
      </c>
      <c r="X6" s="33">
        <f>IF(X7="",NA(),X7)</f>
        <v>62.44</v>
      </c>
      <c r="Y6" s="33">
        <f t="shared" ref="Y6:AG6" si="4">IF(Y7="",NA(),Y7)</f>
        <v>63.98</v>
      </c>
      <c r="Z6" s="33">
        <f t="shared" si="4"/>
        <v>65.87</v>
      </c>
      <c r="AA6" s="33">
        <f t="shared" si="4"/>
        <v>65.66</v>
      </c>
      <c r="AB6" s="33">
        <f t="shared" si="4"/>
        <v>64.88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5892.29</v>
      </c>
      <c r="BF6" s="33">
        <f t="shared" ref="BF6:BN6" si="7">IF(BF7="",NA(),BF7)</f>
        <v>5401.85</v>
      </c>
      <c r="BG6" s="33">
        <f t="shared" si="7"/>
        <v>5590.09</v>
      </c>
      <c r="BH6" s="33">
        <f t="shared" si="7"/>
        <v>5624.27</v>
      </c>
      <c r="BI6" s="33">
        <f t="shared" si="7"/>
        <v>5526.5</v>
      </c>
      <c r="BJ6" s="33">
        <f t="shared" si="7"/>
        <v>1868.17</v>
      </c>
      <c r="BK6" s="33">
        <f t="shared" si="7"/>
        <v>1835.56</v>
      </c>
      <c r="BL6" s="33">
        <f t="shared" si="7"/>
        <v>1716.82</v>
      </c>
      <c r="BM6" s="33">
        <f t="shared" si="7"/>
        <v>1554.05</v>
      </c>
      <c r="BN6" s="33">
        <f t="shared" si="7"/>
        <v>1671.86</v>
      </c>
      <c r="BO6" s="32" t="str">
        <f>IF(BO7="","",IF(BO7="-","【-】","【"&amp;SUBSTITUTE(TEXT(BO7,"#,##0.00"),"-","△")&amp;"】"))</f>
        <v>【1,479.31】</v>
      </c>
      <c r="BP6" s="33">
        <f>IF(BP7="",NA(),BP7)</f>
        <v>28.72</v>
      </c>
      <c r="BQ6" s="33">
        <f t="shared" ref="BQ6:BY6" si="8">IF(BQ7="",NA(),BQ7)</f>
        <v>30.49</v>
      </c>
      <c r="BR6" s="33">
        <f t="shared" si="8"/>
        <v>31.39</v>
      </c>
      <c r="BS6" s="33">
        <f t="shared" si="8"/>
        <v>30.68</v>
      </c>
      <c r="BT6" s="33">
        <f t="shared" si="8"/>
        <v>29.39</v>
      </c>
      <c r="BU6" s="33">
        <f t="shared" si="8"/>
        <v>55.15</v>
      </c>
      <c r="BV6" s="33">
        <f t="shared" si="8"/>
        <v>52.89</v>
      </c>
      <c r="BW6" s="33">
        <f t="shared" si="8"/>
        <v>51.73</v>
      </c>
      <c r="BX6" s="33">
        <f t="shared" si="8"/>
        <v>53.01</v>
      </c>
      <c r="BY6" s="33">
        <f t="shared" si="8"/>
        <v>50.54</v>
      </c>
      <c r="BZ6" s="32" t="str">
        <f>IF(BZ7="","",IF(BZ7="-","【-】","【"&amp;SUBSTITUTE(TEXT(BZ7,"#,##0.00"),"-","△")&amp;"】"))</f>
        <v>【63.50】</v>
      </c>
      <c r="CA6" s="33">
        <f>IF(CA7="",NA(),CA7)</f>
        <v>401.15</v>
      </c>
      <c r="CB6" s="33">
        <f t="shared" ref="CB6:CJ6" si="9">IF(CB7="",NA(),CB7)</f>
        <v>383.07</v>
      </c>
      <c r="CC6" s="33">
        <f t="shared" si="9"/>
        <v>369.25</v>
      </c>
      <c r="CD6" s="33">
        <f t="shared" si="9"/>
        <v>383.74</v>
      </c>
      <c r="CE6" s="33">
        <f t="shared" si="9"/>
        <v>406.96</v>
      </c>
      <c r="CF6" s="33">
        <f t="shared" si="9"/>
        <v>283.05</v>
      </c>
      <c r="CG6" s="33">
        <f t="shared" si="9"/>
        <v>300.52</v>
      </c>
      <c r="CH6" s="33">
        <f t="shared" si="9"/>
        <v>310.47000000000003</v>
      </c>
      <c r="CI6" s="33">
        <f t="shared" si="9"/>
        <v>299.39</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59.54</v>
      </c>
      <c r="CX6" s="33">
        <f t="shared" ref="CX6:DF6" si="11">IF(CX7="",NA(),CX7)</f>
        <v>60.31</v>
      </c>
      <c r="CY6" s="33">
        <f t="shared" si="11"/>
        <v>60.83</v>
      </c>
      <c r="CZ6" s="33">
        <f t="shared" si="11"/>
        <v>60.55</v>
      </c>
      <c r="DA6" s="33">
        <f t="shared" si="11"/>
        <v>59.97</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292087</v>
      </c>
      <c r="D7" s="35">
        <v>47</v>
      </c>
      <c r="E7" s="35">
        <v>17</v>
      </c>
      <c r="F7" s="35">
        <v>4</v>
      </c>
      <c r="G7" s="35">
        <v>0</v>
      </c>
      <c r="H7" s="35" t="s">
        <v>96</v>
      </c>
      <c r="I7" s="35" t="s">
        <v>97</v>
      </c>
      <c r="J7" s="35" t="s">
        <v>98</v>
      </c>
      <c r="K7" s="35" t="s">
        <v>99</v>
      </c>
      <c r="L7" s="35" t="s">
        <v>100</v>
      </c>
      <c r="M7" s="36" t="s">
        <v>101</v>
      </c>
      <c r="N7" s="36" t="s">
        <v>102</v>
      </c>
      <c r="O7" s="36">
        <v>6.28</v>
      </c>
      <c r="P7" s="36">
        <v>86</v>
      </c>
      <c r="Q7" s="36">
        <v>2376</v>
      </c>
      <c r="R7" s="36">
        <v>27979</v>
      </c>
      <c r="S7" s="36">
        <v>60.58</v>
      </c>
      <c r="T7" s="36">
        <v>461.85</v>
      </c>
      <c r="U7" s="36">
        <v>1746</v>
      </c>
      <c r="V7" s="36">
        <v>0.6</v>
      </c>
      <c r="W7" s="36">
        <v>2910</v>
      </c>
      <c r="X7" s="36">
        <v>62.44</v>
      </c>
      <c r="Y7" s="36">
        <v>63.98</v>
      </c>
      <c r="Z7" s="36">
        <v>65.87</v>
      </c>
      <c r="AA7" s="36">
        <v>65.66</v>
      </c>
      <c r="AB7" s="36">
        <v>64.88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5892.29</v>
      </c>
      <c r="BF7" s="36">
        <v>5401.85</v>
      </c>
      <c r="BG7" s="36">
        <v>5590.09</v>
      </c>
      <c r="BH7" s="36">
        <v>5624.27</v>
      </c>
      <c r="BI7" s="36">
        <v>5526.5</v>
      </c>
      <c r="BJ7" s="36">
        <v>1868.17</v>
      </c>
      <c r="BK7" s="36">
        <v>1835.56</v>
      </c>
      <c r="BL7" s="36">
        <v>1716.82</v>
      </c>
      <c r="BM7" s="36">
        <v>1554.05</v>
      </c>
      <c r="BN7" s="36">
        <v>1671.86</v>
      </c>
      <c r="BO7" s="36">
        <v>1479.31</v>
      </c>
      <c r="BP7" s="36">
        <v>28.72</v>
      </c>
      <c r="BQ7" s="36">
        <v>30.49</v>
      </c>
      <c r="BR7" s="36">
        <v>31.39</v>
      </c>
      <c r="BS7" s="36">
        <v>30.68</v>
      </c>
      <c r="BT7" s="36">
        <v>29.39</v>
      </c>
      <c r="BU7" s="36">
        <v>55.15</v>
      </c>
      <c r="BV7" s="36">
        <v>52.89</v>
      </c>
      <c r="BW7" s="36">
        <v>51.73</v>
      </c>
      <c r="BX7" s="36">
        <v>53.01</v>
      </c>
      <c r="BY7" s="36">
        <v>50.54</v>
      </c>
      <c r="BZ7" s="36">
        <v>63.5</v>
      </c>
      <c r="CA7" s="36">
        <v>401.15</v>
      </c>
      <c r="CB7" s="36">
        <v>383.07</v>
      </c>
      <c r="CC7" s="36">
        <v>369.25</v>
      </c>
      <c r="CD7" s="36">
        <v>383.74</v>
      </c>
      <c r="CE7" s="36">
        <v>406.96</v>
      </c>
      <c r="CF7" s="36">
        <v>283.05</v>
      </c>
      <c r="CG7" s="36">
        <v>300.52</v>
      </c>
      <c r="CH7" s="36">
        <v>310.47000000000003</v>
      </c>
      <c r="CI7" s="36">
        <v>299.39</v>
      </c>
      <c r="CJ7" s="36">
        <v>320.36</v>
      </c>
      <c r="CK7" s="36">
        <v>253.12</v>
      </c>
      <c r="CL7" s="36" t="s">
        <v>101</v>
      </c>
      <c r="CM7" s="36" t="s">
        <v>101</v>
      </c>
      <c r="CN7" s="36" t="s">
        <v>101</v>
      </c>
      <c r="CO7" s="36" t="s">
        <v>101</v>
      </c>
      <c r="CP7" s="36" t="s">
        <v>101</v>
      </c>
      <c r="CQ7" s="36">
        <v>36.18</v>
      </c>
      <c r="CR7" s="36">
        <v>36.799999999999997</v>
      </c>
      <c r="CS7" s="36">
        <v>36.67</v>
      </c>
      <c r="CT7" s="36">
        <v>36.200000000000003</v>
      </c>
      <c r="CU7" s="36">
        <v>34.74</v>
      </c>
      <c r="CV7" s="36">
        <v>41.06</v>
      </c>
      <c r="CW7" s="36">
        <v>59.54</v>
      </c>
      <c r="CX7" s="36">
        <v>60.31</v>
      </c>
      <c r="CY7" s="36">
        <v>60.83</v>
      </c>
      <c r="CZ7" s="36">
        <v>60.55</v>
      </c>
      <c r="DA7" s="36">
        <v>59.97</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dcterms:created xsi:type="dcterms:W3CDTF">2016-02-03T09:05:25Z</dcterms:created>
  <dcterms:modified xsi:type="dcterms:W3CDTF">2016-02-22T11:08:41Z</dcterms:modified>
  <cp:category/>
</cp:coreProperties>
</file>